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<sst xmlns="http://schemas.openxmlformats.org/spreadsheetml/2006/main" count="6574" uniqueCount="316">
  <si>
    <t>бланк</t>
  </si>
  <si>
    <t xml:space="preserve"> Месячный отчет</t>
  </si>
  <si>
    <t xml:space="preserve"> об исполнении бюджета</t>
  </si>
  <si>
    <t xml:space="preserve"> 801100511 администрации сельского  поселения Амангильдинский сельсовет муниципального района Абзелиловский район Республики Башкортостан</t>
  </si>
  <si>
    <t/>
  </si>
  <si>
    <t>Ед.Изм.: руб.</t>
  </si>
  <si>
    <t>Код</t>
  </si>
  <si>
    <t>Классификация</t>
  </si>
  <si>
    <t>Назначено</t>
  </si>
  <si>
    <t>Касса</t>
  </si>
  <si>
    <t>Откл (План - Касса)</t>
  </si>
  <si>
    <t>% испол-я</t>
  </si>
  <si>
    <t>Доходы</t>
  </si>
  <si>
    <t>01</t>
  </si>
  <si>
    <t>\ \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</si>
  <si>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</si>
  <si>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\1010201001\182\0000\110 \</t>
  </si>
  <si>
    <t>\1010201001\182\1000\110 \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</si>
  <si>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</si>
  <si>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\1010201001\182\2000\110 \</t>
  </si>
  <si>
    <t>\1010201001\182\3000\110 \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</si>
  <si>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</si>
  <si>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\1010202001\182\1000\110 \</t>
  </si>
  <si>
    <t>\1010202001\182\2000\110 \</t>
  </si>
  <si>
    <t>\1010202001\182\3000\110 \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</si>
  <si>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</si>
  <si>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\1010203001\182\1000\110 \</t>
  </si>
  <si>
    <t>\1010203001\182\2000\110 \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</si>
  <si>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</si>
  <si>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\1010203001\182\3000\110 \</t>
  </si>
  <si>
    <t>\1010203001\182\4000\110 \</t>
  </si>
  <si>
    <t>\1010204001\182\3000\110 \</t>
  </si>
  <si>
    <t>Единый сельскохозяйственный налог</t>
  </si>
  <si>
    <t>\1050301001\182\1000\110 \</t>
  </si>
  <si>
    <t>\1050301001\182\2000\110 \</t>
  </si>
  <si>
    <t>\1050301001\182\3000\110 \</t>
  </si>
  <si>
    <t>\1050302001\182\1000\110 \</t>
  </si>
  <si>
    <t>\1050302001\182\2000\110 \</t>
  </si>
  <si>
    <t>\1050302001\182\3000\110 \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</si>
  <si>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</si>
  <si>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\1060103010\182\0000\110 \</t>
  </si>
  <si>
    <t>\1060103010\182\1000\110 \</t>
  </si>
  <si>
    <t>\1060103010\182\2000\110 \</t>
  </si>
  <si>
    <t>\1060103010\182\3000\110 \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</si>
  <si>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</si>
  <si>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\1060601310\182\0000\110 \</t>
  </si>
  <si>
    <t>\1060601310\182\1000\110 \</t>
  </si>
  <si>
    <t>\1060601310\182\2000\110 \</t>
  </si>
  <si>
    <t>\1060601310\182\3000\110 \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</si>
  <si>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</si>
  <si>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\1060602310\182\0000\110 \</t>
  </si>
  <si>
    <t>\1060602310\182\1000\110 \</t>
  </si>
  <si>
    <t>\1060602310\182\2000\110 \</t>
  </si>
  <si>
    <t>\1060602310\182\3000\110 \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</si>
  <si>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</si>
  <si>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\1080402001\791\0000\110 \</t>
  </si>
  <si>
    <t>\1080402001\706\1000\110 \</t>
  </si>
  <si>
    <t>Земельный налог (по обязательствам, возникшим до 1 января 2006 года), мобилизуемый на территориях поселений</t>
  </si>
  <si>
    <t>\1090405310\182\1000\110 \</t>
  </si>
  <si>
    <t>\1090405310\182\2000\110 \</t>
  </si>
  <si>
    <t>\1090405310\182\3000\110 \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</si>
  <si>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</si>
  <si>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\1110501310\863\0000\120 \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</si>
  <si>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</si>
  <si>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\1110503510\863\0000\120 \</t>
  </si>
  <si>
    <t>Доходы от оказания платных услуг (работ), предоставления статистической информации</t>
  </si>
  <si>
    <t>\1130107001\157\0000\130 \</t>
  </si>
  <si>
    <t>Прочие доходы от оказания платных услуг получателями средств бюджетов поселений и компенсации затрат бюджетов поселений</t>
  </si>
  <si>
    <t>\1130199510\791\0000\130 \</t>
  </si>
  <si>
    <t xml:space="preserve">Прочие доходы от оказания платных услуг получателями средств бюджетов поселений </t>
  </si>
  <si>
    <t>\1130299510\791\0000\130 \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</si>
  <si>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</si>
  <si>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\1140203310\863\0000\410 \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</si>
  <si>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</si>
  <si>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\1140601310\863\0000\430 \</t>
  </si>
  <si>
    <t>Прочие неналоговые доходы бюджетов поселений</t>
  </si>
  <si>
    <t>\1170505010\791\0000\180 \</t>
  </si>
  <si>
    <t>Невыясленные доходы</t>
  </si>
  <si>
    <t>\1170105010\706\0000\180 \</t>
  </si>
  <si>
    <t>Дотации бюджетам поселений на выравнивание бюджетной обеспеченности</t>
  </si>
  <si>
    <t>\2020100110\791\0000\151 \</t>
  </si>
  <si>
    <t>Дотации бюджетам поселений на поддержку мер по обеспечению сбалансированности бюджетов</t>
  </si>
  <si>
    <t>\2020100310\791\0000\151 \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</si>
  <si>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</si>
  <si>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\2020301510\791\0000\151 \</t>
  </si>
  <si>
    <t>Прочие безвозмездные поступления в бюджеты поселений от бюджетов муниципальных районов</t>
  </si>
  <si>
    <t>\2020905410\791\0000\151 \</t>
  </si>
  <si>
    <t>Прочие межбюджетные трансферты</t>
  </si>
  <si>
    <t>\2020499910\791\7502\151 \</t>
  </si>
  <si>
    <t>Расходы</t>
  </si>
  <si>
    <t>02</t>
  </si>
  <si>
    <t>\\\\\ \</t>
  </si>
  <si>
    <t>Функционирование высшего должностного лица субъекта Российской Федерации и муниципального образования</t>
  </si>
  <si>
    <t>\0102\\\\\\\\\ \</t>
  </si>
  <si>
    <t>Глава муниципального образования</t>
  </si>
  <si>
    <t>\0102\791\0020300\\\\\\\ \</t>
  </si>
  <si>
    <t>Выполнение функций органами местного самоуправления</t>
  </si>
  <si>
    <t>\0102\791\0020300\500\\\\\\ \</t>
  </si>
  <si>
    <t>Заработная плата</t>
  </si>
  <si>
    <t>Расходы, не связанные с оказанием государственных (муниципальных)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</si>
  <si>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</si>
  <si>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 \</t>
  </si>
  <si>
    <t>Центральный аппарат</t>
  </si>
  <si>
    <t>Резервные фонды</t>
  </si>
  <si>
    <t xml:space="preserve"> \0111\791\</t>
  </si>
  <si>
    <t>Резервные фонды местных администраций</t>
  </si>
  <si>
    <t>Прочие расходы</t>
  </si>
  <si>
    <t>Иные расходы, относящиеся к прочим</t>
  </si>
  <si>
    <t>Мобилизационная и вневойсковая подготовка</t>
  </si>
  <si>
    <t xml:space="preserve"> \0203\791\</t>
  </si>
  <si>
    <t>Осуществление первичного воинского учета на территориях, где отсутствуют военные комиссариаты</t>
  </si>
  <si>
    <t>Обеспечение пожарной безопасности</t>
  </si>
  <si>
    <t xml:space="preserve"> \0310\791\</t>
  </si>
  <si>
    <t>Обеспечение деятельности подведомственных учреждений</t>
  </si>
  <si>
    <t>\0310\791\2479900\\\\\\\ \</t>
  </si>
  <si>
    <t>Выполнение функций бюджетными учреждениями</t>
  </si>
  <si>
    <t>\0310\791\2479900\001\\\\\\ \</t>
  </si>
  <si>
    <t>Транспортные услуги</t>
  </si>
  <si>
    <t>\0310\791\2479900\001\222\\\\\ \</t>
  </si>
  <si>
    <t>Транспорт</t>
  </si>
  <si>
    <t>\0408\\\\\\\\\ \</t>
  </si>
  <si>
    <t>Отдельные мероприятия в области автомобильного транспорта</t>
  </si>
  <si>
    <t>\0408\791\3030200\\\\\\\ \</t>
  </si>
  <si>
    <t>Субсидии юридическим лицам</t>
  </si>
  <si>
    <t>\0408\791\3030200\006\\\\\\ \</t>
  </si>
  <si>
    <t>Безвозмездные перечисления государственным и муниципальным организациям</t>
  </si>
  <si>
    <t>\0408\791\3030200\006\241\\\\\ \</t>
  </si>
  <si>
    <t>Дорожное хозяйство</t>
  </si>
  <si>
    <t xml:space="preserve"> \0409\791\</t>
  </si>
  <si>
    <t>Содержание, ремонт, строительство и реконструкция автомобильных дорог общего пользования регионального, межмуниципального и местного значения, за исключением расходов, осуществляемых за счет субсидий из федерального бюджета, а также расходов, осуществляемых в рамках реализации подпрограммы "Автомобильные дороги" Федеральной целевой программы "Развитие транспортной системы России (2010-2015 годы)" и республиканской целевой программы "Развитие автомобильных дорог Республики Башкортостан (2010-2015 годы)"</t>
  </si>
  <si>
    <t>Текущий ремонт (ремонт)</t>
  </si>
  <si>
    <t>Другие вопросы в области национальной экономики</t>
  </si>
  <si>
    <t>\0412\\\\\\\\\ \</t>
  </si>
  <si>
    <t>Полномочия в области земельных отношений</t>
  </si>
  <si>
    <t>\0412\791\3400303\\\\\\\ \</t>
  </si>
  <si>
    <t>\0412\791\3400303\500\\\\\\ \</t>
  </si>
  <si>
    <t>Иные работы и услуги</t>
  </si>
  <si>
    <t>\0412\791\3400303\500\226.10\\\\\ \</t>
  </si>
  <si>
    <t xml:space="preserve"> \0412\791\3400303\500\226.2\ФЗ131-03_117\1-4-1\РП-А-2900\20000\0 \ </t>
  </si>
  <si>
    <t xml:space="preserve"> \0412\791\3400303\500\226.9\ФЗ131-03_117\1-4-1\РП-А-2900\20000\0 \ </t>
  </si>
  <si>
    <t>Жилищное хозяйство</t>
  </si>
  <si>
    <t>\0501\\\\\\\\\ \</t>
  </si>
  <si>
    <t>Капитальный ремонт государственного жилищного фонда субъектов Российской Федерации и муниципального жилищного фонда</t>
  </si>
  <si>
    <t>\0501\791\3500200\\\\\\\ \</t>
  </si>
  <si>
    <t>\0501\791\3500200\500\\\\\\ \</t>
  </si>
  <si>
    <t>Капитальный ремонт</t>
  </si>
  <si>
    <t>\0501\791\3500200\500\225.3\\\\\ \</t>
  </si>
  <si>
    <t>Мероприятия в области жилищного хозяйства</t>
  </si>
  <si>
    <t>\0501\791\3500300\\\\\\\ \</t>
  </si>
  <si>
    <t>\0501\791\3500300\500\\\\\\ \</t>
  </si>
  <si>
    <t>Иные расходы, связанные с увеличением стоимости основных средств</t>
  </si>
  <si>
    <t>\0501\791\3500300\500\310.2\\\\\ \</t>
  </si>
  <si>
    <t>Республиканская адресная программа по проведению капитального ремонта многоквартирных домов на 2010 год</t>
  </si>
  <si>
    <t>\0501\791\5229900\\\\\\\ \</t>
  </si>
  <si>
    <t>\0501\791\5229900\006\\\\\\ \</t>
  </si>
  <si>
    <t>Безвозмездные перечисления организациям, за исключением государственных и муниципальных организаций</t>
  </si>
  <si>
    <t>\0501\791\5229900\006\242\\\\\ \</t>
  </si>
  <si>
    <t xml:space="preserve"> \0501\791\5229900\006\242\ФЗ185-07_1\4\РП-А-1300\12415\0 \ </t>
  </si>
  <si>
    <t>Коммунальное хозяйство</t>
  </si>
  <si>
    <t>\0502\\\\\\\\\ \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</si>
  <si>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</si>
  <si>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\0502\791\1020201\\\\\\\ \</t>
  </si>
  <si>
    <t>Бюджетные инвестиции</t>
  </si>
  <si>
    <t>\0502\791\1020201\003\\\\\\ \</t>
  </si>
  <si>
    <t>Капитальное строительство</t>
  </si>
  <si>
    <t>\0502\791\1020201\003\310.1\\\\\ \</t>
  </si>
  <si>
    <t>Мероприятия в области коммунального хозяйства</t>
  </si>
  <si>
    <t>\0502\791\3510500\\\\\\\ \</t>
  </si>
  <si>
    <t>\0502\791\3510500\500\\\\\\ \</t>
  </si>
  <si>
    <t>\0502\791\3510500\500\225.2\\\\\ \</t>
  </si>
  <si>
    <t xml:space="preserve"> \0502\791\3510500\500\225.3\ФЗ131-03_101\1-4-1\РП-А-1100\20000\0 \ </t>
  </si>
  <si>
    <t>Благоустройство</t>
  </si>
  <si>
    <t xml:space="preserve"> \0503\791\</t>
  </si>
  <si>
    <t>Уличное освещение</t>
  </si>
  <si>
    <t>Оплата услуг потребления электроэнергии</t>
  </si>
  <si>
    <t xml:space="preserve"> \0503\791\6000100\500\225.6\ФЗ131-03_118\1-4-1\РП-А-3000\20000\0 \ </t>
  </si>
  <si>
    <t xml:space="preserve"> \0503\791\6000100\500\226.10\ФЗ131-03_118\1-4-1\РП-А-3000\20000\0 \ </t>
  </si>
  <si>
    <t xml:space="preserve"> \0503\791\6000100\500\340.3\ФЗ131-03_118\1-4-1\РП-А-3000\20000\0 \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</si>
  <si>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</si>
  <si>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\0503\791\6000200\</t>
  </si>
  <si>
    <t>\0503\791\6000200\500\\\\\\ \</t>
  </si>
  <si>
    <t>Содержание в чистоте помещений, зданий, дворов, иного имущества</t>
  </si>
  <si>
    <t>\0503\791\6000200\500\225.1\\\\\ \</t>
  </si>
  <si>
    <t xml:space="preserve"> \0503\791\6000200\500\225.4\ФЗ131-03_102\1-4-1\РП-А-1200\20000\0 \ </t>
  </si>
  <si>
    <t xml:space="preserve"> \0503\791\6000200\500\225.6\ФЗ131-03_102\1-4-1\РП-А-1200\20000\0 \ </t>
  </si>
  <si>
    <t xml:space="preserve"> \0503\791\6000200\500\340.3\ФЗ131-03_102\1-4-1\РП-А-1200\20000\0 \ </t>
  </si>
  <si>
    <t>Озеленение</t>
  </si>
  <si>
    <t xml:space="preserve"> \0503\791\6000300\</t>
  </si>
  <si>
    <t>\0503\791\6000300\500\\\\\\ \</t>
  </si>
  <si>
    <t>\0503\791\6000300\500\226.10\\\\\ \</t>
  </si>
  <si>
    <t xml:space="preserve"> \0503\791\6000300\500\340.3\ФЗ131-03_116\1-4-1\РП-А-2800\20000\0 \ </t>
  </si>
  <si>
    <t>Организация и содержание мест захоронения</t>
  </si>
  <si>
    <t xml:space="preserve"> \0503\791\6000400\</t>
  </si>
  <si>
    <t>\0503\791\6000400\500\\\\\\ \</t>
  </si>
  <si>
    <t>Иные расходы, связанные с увеличением стоимости материальных запасов</t>
  </si>
  <si>
    <t>\0503\791\6000400\500\340.3\\\\\ \</t>
  </si>
  <si>
    <t>Прочие мероприятия по благоустройству городских округов и поселений</t>
  </si>
  <si>
    <t xml:space="preserve"> \0503\791\6000500\\</t>
  </si>
  <si>
    <t>\0503\791\6000500\244\\\\\\ \</t>
  </si>
  <si>
    <t>\0503\791\6000500\244\222\\\\\ \</t>
  </si>
  <si>
    <t xml:space="preserve"> \0503\791\6000500\244\225.1\ФЗ131-03_116\\РП-А-2800\20000\0 \ </t>
  </si>
  <si>
    <t xml:space="preserve"> \0503\791\6000500\244\225.2\ФЗ131-03_116\\РП-А-2800\20000\0 \ </t>
  </si>
  <si>
    <t xml:space="preserve"> \0503\791\6000500\244\225.2\ФЗ131-03_116\1-4-1\РП-А-2800\20000\0 \ </t>
  </si>
  <si>
    <t xml:space="preserve"> \0503\791\6000500\244\225.3\ФЗ131-03_116\1-4-1\РП-А-2800\20000\0 \ </t>
  </si>
  <si>
    <t xml:space="preserve"> \0503\791\6000500\244\225.6\ФЗ131-03_116\\РП-А-2800\20000\0 \ </t>
  </si>
  <si>
    <t xml:space="preserve"> \0503\791\6000500\244\226.10\ФЗ131-03_116\\РП-А-2800\20000\0 \ </t>
  </si>
  <si>
    <t>ИЗМЕНЕНИЕ ОСТАТКОВ СРЕДСТВ БЮДЖЕТА НА СЧЕТАХ В БАНКАХ В РУБЛЯХ И В ВАЛЮТЕ</t>
  </si>
  <si>
    <t>051</t>
  </si>
  <si>
    <t>Остатки на начало года</t>
  </si>
  <si>
    <t>0510</t>
  </si>
  <si>
    <t>\0105020110\706\0000\001 \</t>
  </si>
  <si>
    <t>Остатки на конец отч.периода</t>
  </si>
  <si>
    <t>0511</t>
  </si>
  <si>
    <t>\0105020110\706\0000\002 \</t>
  </si>
  <si>
    <t>Проверочная запись</t>
  </si>
  <si>
    <t>0811</t>
  </si>
  <si>
    <t xml:space="preserve"> </t>
  </si>
  <si>
    <t>Глава  сельского поселения:_________ Р.Б.Фаттахов</t>
  </si>
  <si>
    <t>Бухгалтер 1 категории:___________ Н.Х.Галимова</t>
  </si>
  <si>
    <t>на  1 февраля 2014 г.</t>
  </si>
  <si>
    <t>Акцизы на нефтепродукты</t>
  </si>
  <si>
    <t>\1030220000\100\0000\110 \</t>
  </si>
  <si>
    <t>\1030223001\100\0000\110 \</t>
  </si>
  <si>
    <t>\1030224001\100\0000\110 \</t>
  </si>
  <si>
    <t>\1030225001\100\0000\110 \</t>
  </si>
  <si>
    <t>\1030226001\100\0000\110 \</t>
  </si>
  <si>
    <t>\0102\791\99\0\0203\121\211\ФЗ131-03_98\\РП-А-0100\3.00.000.000\013-1112</t>
  </si>
  <si>
    <t>\0102\791\99\0\0203\121\213\ФЗ131-03_98\\РП-А-0100\3.00.000.000\013-1112</t>
  </si>
  <si>
    <t xml:space="preserve"> \0104\791\99\0\0204\121\211\ФЗ131-03_98\\РП-А-0100\3.00.000.000\\013-1112 </t>
  </si>
  <si>
    <t xml:space="preserve"> \0104\791\99\0\0204\121\212\ФЗ131-03_98\\РП-А-0100\3.00.000.000\\013-1112 </t>
  </si>
  <si>
    <t xml:space="preserve"> \0104\791\99\0\0204\121\213\ФЗ131-03_98\\РП-А-0100\3.00.000.000\\013-1112 </t>
  </si>
  <si>
    <t xml:space="preserve"> \0104\791\99\0\0204\121\221\ФЗ131-03_98\\РП-А-0100\3.00.000.000\\013-1112 </t>
  </si>
  <si>
    <t xml:space="preserve"> \0104\791\99\0\0204\244\223.5\ФЗ131-03_98\\РП-А-0100\3.00.000.000\\013-1112 </t>
  </si>
  <si>
    <t xml:space="preserve"> \0104\791\99\0\0204\244\223.6\ФЗ131-03_98\\РП-А-0100\3.00.000.000\\013-1112 </t>
  </si>
  <si>
    <t xml:space="preserve"> \0104\791\99\0\0204\244\225.6\ФЗ131-03_98\\РП-А-0100\3.00.000.000\\013-1112 </t>
  </si>
  <si>
    <t xml:space="preserve"> \0104\791\99\0\0204\244\226.6\ФЗ131-03_98\\РП-А-0100\3.00.000.000\\013-1112 </t>
  </si>
  <si>
    <t xml:space="preserve"> \0104\791\99\0\0204\242\226.7\ФЗ131-03_98\\РП-А-0100\3.00.000.000\\013-1112 </t>
  </si>
  <si>
    <t xml:space="preserve"> \0104\791\99\0\0204\244\226.10\ФЗ131-03_98\\РП-А-0100\3.00.000.000\\013-1112 </t>
  </si>
  <si>
    <t xml:space="preserve"> \0104\791\99\0\0204\851\290.1.1\ФЗ131-03_98\\РП-А-0100\3.00.000.000\\013-1112 </t>
  </si>
  <si>
    <t xml:space="preserve"> \0104\791\99\0\0204\852\290.1.2\ФЗ131-03_98\\РП-А-0100\3.00.000.000\\013-1112 </t>
  </si>
  <si>
    <t xml:space="preserve"> \0104\791\99\0\0204\244\290.8\ФЗ131-03_98\\РП-А-0100\3.00.000.000\\013-1112 </t>
  </si>
  <si>
    <t xml:space="preserve"> \0104\791\99\0\0204\242\310.2\ФЗ131-03_98\\РП-А-0100\3.00.000.000\\013-1112 </t>
  </si>
  <si>
    <t xml:space="preserve"> \0104\791\99\0\0204\242\340.3\ФЗ131-03_98\\РП-А-0100\3.00.000.000\\013-1112 </t>
  </si>
  <si>
    <t>\0104\791\99\0\0204\\\\\\\ \</t>
  </si>
  <si>
    <t>\0111\791\99\0\0750\\\\\\\ \</t>
  </si>
  <si>
    <t>\0111\791\99\0\0750\870\\\\\\ \</t>
  </si>
  <si>
    <t>\0111\791\99\0\0750\870\290.8\ФЗ131-03_1\РП-Г-6300\3.00.000.000\0</t>
  </si>
  <si>
    <t>\0409\791\0315\\\\\\\ \</t>
  </si>
  <si>
    <t>\0409\791\0315\244\\\\\\ \</t>
  </si>
  <si>
    <t>\0409\791\20\0\0315\244\225.6\ФЗ131-03_102\\РП-А-1200\2.00.000.000\013-1112</t>
  </si>
  <si>
    <t>\0409\791\20\0\0315\244\226.10\ФЗ131-03_102\\РП-А-1200\2.00.000.000\013-1112</t>
  </si>
  <si>
    <t xml:space="preserve"> \0503\791\0605\</t>
  </si>
  <si>
    <t>\0503\791\0605\244\\\\\\ \</t>
  </si>
  <si>
    <t>\0503\791\20\0\0605\244\223.6\ФЗ131-03_116\\РП-А-2800\2.00.000.000\013-1112</t>
  </si>
  <si>
    <t xml:space="preserve"> \0503\791\20\0\0605\244\340.3\ФЗ131-03_116\\РП-А-2800\2.00.000.000\011-1112 </t>
  </si>
  <si>
    <t>\0203\791\99\0\0136\\\\\\\ \</t>
  </si>
  <si>
    <t>\0203\791\99\0\0136\121\211\ФЗ53-98_1\\РП-В-5700\\</t>
  </si>
  <si>
    <t>\0203\791\99\0\0136\121\213\ФЗ53-98_1\\РП-В-5700\\</t>
  </si>
  <si>
    <t>\0203\791\99\0\0136\242\221\ФЗ53-98_1\\РП-В-5700\\</t>
  </si>
  <si>
    <t>\0203\791\99\0\0136\244\222\ФЗ53-98_1\\РП-В-5700\\</t>
  </si>
  <si>
    <t>\0203\791\99\0\0136\242\340.3\ФЗ53-98_1\\РП-В-5700\\</t>
  </si>
  <si>
    <t>\0203\791\99\0\0136\244\340.3\ФЗ53-98_1\\РП-В-5700\\</t>
  </si>
  <si>
    <t>на  1 марта 2014 г.</t>
  </si>
  <si>
    <t xml:space="preserve"> \0104\791\99\0\0204\244\340.3\ФЗ131-03_98\\РП-А-0100\3.00.000.000\\013-1112 </t>
  </si>
  <si>
    <t>на  1 апреля 2014 г.</t>
  </si>
  <si>
    <t xml:space="preserve"> \0104\791\99\0\0204\122\226.10\ФЗ131-03_98\\РП-А-0100\3.00.000.000\\013-1112 </t>
  </si>
  <si>
    <t xml:space="preserve"> \0503\791\20\0\0605\244\226.10\ФЗ131-03_116\\РП-А-2800\2.00.000.000\011-1112 </t>
  </si>
  <si>
    <t xml:space="preserve"> \0503\791\20\0\0605\244\225.6\ФЗ131-03_116\\РП-А-2800\2.00.000.000\011-1112 </t>
  </si>
  <si>
    <t xml:space="preserve"> \0503\791\20\0\0605\244\225.1\ФЗ131-03_116\\РП-А-2800\2.00.000.000\011-1112 </t>
  </si>
  <si>
    <t xml:space="preserve"> \0104\791\99\0\0204\242\225.6\ФЗ131-03_98\\РП-А-0100\3.00.000.000\\013-1112 </t>
  </si>
  <si>
    <t>на  1 мая 2014 г.</t>
  </si>
  <si>
    <t xml:space="preserve"> \0503\791\20\0\0605\244\340.3\ФЗ131-03_116\\РП-А-2800\2.00.000.000\013-1112 </t>
  </si>
  <si>
    <t>\0203\791\99\0\5118\244\340.3\ФЗ53-98_1\\РП-В-5700\3.00.000.\012-1112</t>
  </si>
  <si>
    <t>\0203\791\99\0\5118\244\226/10\ФЗ53-98_1\\РП-В-5700\3.00.000.\012-1112</t>
  </si>
  <si>
    <t>\0203\791\99\0\5118\121\211\ФЗ53-98_1\\РП-В-5700\3.00.000.\012-1112</t>
  </si>
  <si>
    <t>\0203\791\99\0\5118\242\221\ФЗ53-98_1\\РП-В-5700\3.00.000.\012-1112</t>
  </si>
  <si>
    <t>\0203\791\99\0\5118\122\222\ФЗ53-98_1\\РП-В-5700\3.00.000.\012-1112</t>
  </si>
  <si>
    <t xml:space="preserve"> \0309\791\</t>
  </si>
  <si>
    <t>\0309\791\2191\\\\\\\ \</t>
  </si>
  <si>
    <t>\0309\791\2191\244\\\\\\ \</t>
  </si>
  <si>
    <t>\0309\791\2191\244\225.2\ФЗ131-03_106\\РП-А-1600\3-00-000-000\0013-1112</t>
  </si>
  <si>
    <t>Защита населения и территории от чрезв.ситуаций, природного и техногенного характера</t>
  </si>
  <si>
    <t>Предупреждение и ликвидация последствий чрезв.ситуаций</t>
  </si>
  <si>
    <t>Содержание и развитие системы по  предупреждению и ликвидации чрезв.ситуаций</t>
  </si>
  <si>
    <t xml:space="preserve"> \0104\791\99\0\0204\242\221\ФЗ131-03_98\\РП-А-0100\3.00.000.000\\013-1112 </t>
  </si>
  <si>
    <t>на  1 июня 2014 г.</t>
  </si>
  <si>
    <t>\0409\791\20\0\0315\244\225.2\ФЗ131-03_102\\РП-А-1200\2.00.000.000\013-1112</t>
  </si>
  <si>
    <t>\2020905410\791\7301\151 \</t>
  </si>
  <si>
    <t>на  1 июля 2014 г.</t>
  </si>
  <si>
    <t>\0409\791\20\0\0315\244\226.3\ФЗ131-03_102\\РП-А-1200\2.00.000.000\013-1112</t>
  </si>
  <si>
    <t>на  1 августа 2014 г.</t>
  </si>
  <si>
    <t>\2020499910\791\7311\151 \</t>
  </si>
  <si>
    <t>Безвоздмездное поступление</t>
  </si>
  <si>
    <t>\0405\791\</t>
  </si>
  <si>
    <t>\0405\79199\0\6287\244\226.10\ФЗ131-03_124\\РП-А-3700\2.00.000.000\\</t>
  </si>
  <si>
    <t>\0405\79199\0\6287\244\340.3\ФЗ131-03_124\\РП-А-3700\2.00.000.000\\</t>
  </si>
  <si>
    <t>Нацианальная экономика</t>
  </si>
  <si>
    <t>на  1 сентября 2014 г.</t>
  </si>
  <si>
    <t>\0405\79199\0\6287\244\226.10\ФЗ131-03_124\\РП-А-3700\3.00.000.000\\</t>
  </si>
  <si>
    <t>\0405\791\99\0\6287\244\340.3\ФЗ131-03_124\\РП-А-3700\3.00.000.000\\</t>
  </si>
  <si>
    <t>\2070503010/791\6200\180</t>
  </si>
  <si>
    <t>\2070503010\791\6300\180</t>
  </si>
  <si>
    <t>на  1 октября 2014 г.</t>
  </si>
  <si>
    <t>\0503\791\20\0\0605\244\223.6\РП160-10_1\\РП-А-2800\2.00.000.000\011-1112</t>
  </si>
  <si>
    <t>\0203\791\99\0\5118\121\213\ФЗ53-98_1\\РП-В-5700\3.00.000.\012-1112</t>
  </si>
  <si>
    <t>на  1 ноября 2014 г.</t>
  </si>
  <si>
    <t>\2020299910\791\7129\151 \</t>
  </si>
  <si>
    <t>\2070503010/791\6200\180 \</t>
  </si>
  <si>
    <t>\2070503010\791\6300\180 \</t>
  </si>
  <si>
    <t xml:space="preserve"> \0503\791\99\0\7239\244\225.2\ФЗ131-03_116\\РП-А-1100\3.00.000.000\013-1112</t>
  </si>
  <si>
    <t xml:space="preserve"> \0503\791\99\0\7239\244\225.2\ФЗ131-03_116\\РП-А-1100\3.00.000.000\011-1112</t>
  </si>
  <si>
    <t xml:space="preserve"> \0503\791\20\0\0605\244\290.8\ФЗ131-03_116\\РП-А-2800\2.00.000.000\013-1112 </t>
  </si>
  <si>
    <t>на  1 декабря 2014 г.</t>
  </si>
  <si>
    <t>\0203\791\99\0\5118\242\226.7\ФЗ53-98_1\\РП-В-5700\3.00.000.\012-1112</t>
  </si>
  <si>
    <t>на  1 января 2015 г.</t>
  </si>
  <si>
    <t>\1050301001\182\0000\110 \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</si>
</sst>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left" vertical="center" shrinkToFit="1"/>
    </xf>
    <xf numFmtId="2" fontId="1" fillId="0" borderId="1" xfId="0" applyNumberFormat="1" applyFont="1" applyBorder="1" applyAlignment="1">
      <alignment horizontal="right" vertical="center" shrinkToFit="1"/>
    </xf>
    <xf numFmtId="2" fontId="0" fillId="0" borderId="1" xfId="0" applyNumberFormat="1" applyBorder="1" applyAlignment="1">
      <alignment horizontal="right" vertical="center" shrinkToFit="1"/>
    </xf>
    <xf numFmtId="1" fontId="1" fillId="0" borderId="1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49" fontId="0" fillId="0" borderId="1" xfId="0" applyNumberForma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2" fontId="0" fillId="0" borderId="1" xfId="0" applyNumberFormat="1" applyFont="1" applyBorder="1" applyAlignment="1">
      <alignment horizontal="right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left" vertical="center" shrinkToFit="1"/>
    </xf>
    <xf numFmtId="0" fontId="0" fillId="0" borderId="0" xfId="0" applyAlignment="1">
      <alignment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8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7"/>
      <c r="B1" s="28"/>
      <c r="C1" s="28"/>
      <c r="D1" s="28"/>
      <c r="E1" s="28"/>
      <c r="F1" s="28"/>
      <c r="G1" s="28"/>
    </row>
    <row r="2" spans="1:7" ht="12.75">
      <c r="A2" s="29" t="s">
        <v>0</v>
      </c>
      <c r="B2" s="26"/>
      <c r="C2" s="26"/>
      <c r="D2" s="26"/>
      <c r="E2" s="26"/>
      <c r="F2" s="26"/>
      <c r="G2" s="26"/>
    </row>
    <row r="3" spans="1:7" ht="12.75">
      <c r="A3" s="23" t="s">
        <v>1</v>
      </c>
      <c r="B3" s="24"/>
      <c r="C3" s="24"/>
      <c r="D3" s="24"/>
      <c r="E3" s="24"/>
      <c r="F3" s="24"/>
      <c r="G3" s="24"/>
    </row>
    <row r="4" spans="1:7" ht="12.75">
      <c r="A4" s="23" t="s">
        <v>2</v>
      </c>
      <c r="B4" s="24"/>
      <c r="C4" s="24"/>
      <c r="D4" s="24"/>
      <c r="E4" s="24"/>
      <c r="F4" s="24"/>
      <c r="G4" s="24"/>
    </row>
    <row r="5" spans="1:7" ht="12.75">
      <c r="A5" s="23" t="s">
        <v>3</v>
      </c>
      <c r="B5" s="24"/>
      <c r="C5" s="24"/>
      <c r="D5" s="24"/>
      <c r="E5" s="24"/>
      <c r="F5" s="24"/>
      <c r="G5" s="24"/>
    </row>
    <row r="6" spans="1:7" ht="12.75">
      <c r="A6" s="23" t="s">
        <v>219</v>
      </c>
      <c r="B6" s="24"/>
      <c r="C6" s="24"/>
      <c r="D6" s="24"/>
      <c r="E6" s="24"/>
      <c r="F6" s="24"/>
      <c r="G6" s="24"/>
    </row>
    <row r="7" spans="1:7" ht="12.75">
      <c r="A7" s="23" t="s">
        <v>4</v>
      </c>
      <c r="B7" s="24"/>
      <c r="C7" s="24"/>
      <c r="D7" s="24"/>
      <c r="E7" s="24"/>
      <c r="F7" s="24"/>
      <c r="G7" s="24"/>
    </row>
    <row r="8" spans="1:7" ht="12.75">
      <c r="A8" s="25" t="s">
        <v>5</v>
      </c>
      <c r="B8" s="26"/>
      <c r="C8" s="26"/>
      <c r="D8" s="26"/>
      <c r="E8" s="26"/>
      <c r="F8" s="26"/>
      <c r="G8" s="26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</f>
        <v>2937949</v>
      </c>
      <c r="E10" s="6">
        <f>E13+E17+E18+E19+E20+E21+E22+E23+E24+E26+E27+E28+E29+E30+E31+E32+E33+E34+E35+E36+E40+E44+E48+E50+E51+E52+E53+E56+E57+E58+E59+E60+E61+E62+E64+E63+E65+E66+E67</f>
        <v>239407.65</v>
      </c>
      <c r="F10" s="7">
        <f>D10-E10</f>
        <v>2698541.35</v>
      </c>
      <c r="G10" s="8">
        <f>E10/D10*100</f>
        <v>8.148802106503549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6032.2</v>
      </c>
      <c r="F13" s="7">
        <f>D13-E13</f>
        <v>267967.8</v>
      </c>
      <c r="G13" s="12">
        <f>E13/D13*100</f>
        <v>2.2015328467153283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6032.2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/>
      <c r="F20" s="7">
        <f t="shared" si="0"/>
        <v>0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/>
      <c r="F21" s="7">
        <f t="shared" si="0"/>
        <v>0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100</v>
      </c>
      <c r="F22" s="7">
        <f t="shared" si="0"/>
        <v>-100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220</v>
      </c>
      <c r="B25" s="10"/>
      <c r="C25" s="11" t="s">
        <v>221</v>
      </c>
      <c r="D25" s="7">
        <f>D26+D27+D28+D29</f>
        <v>380000</v>
      </c>
      <c r="E25" s="7">
        <f>E26+E27+E28+E29</f>
        <v>27062.07</v>
      </c>
      <c r="F25" s="7">
        <f>F26+F27+F28+F29</f>
        <v>0</v>
      </c>
      <c r="G25" s="7">
        <f>G26+G27+G28+G29</f>
        <v>0</v>
      </c>
    </row>
    <row r="26" spans="1:7" ht="12.75">
      <c r="A26" s="9" t="s">
        <v>220</v>
      </c>
      <c r="B26" s="10"/>
      <c r="C26" s="11" t="s">
        <v>222</v>
      </c>
      <c r="D26" s="7"/>
      <c r="E26" s="7">
        <v>12538.41</v>
      </c>
      <c r="F26" s="7"/>
      <c r="G26" s="8"/>
    </row>
    <row r="27" spans="1:7" ht="12.75">
      <c r="A27" s="9" t="s">
        <v>220</v>
      </c>
      <c r="B27" s="10"/>
      <c r="C27" s="11" t="s">
        <v>223</v>
      </c>
      <c r="D27" s="7"/>
      <c r="E27" s="7">
        <v>172.1</v>
      </c>
      <c r="F27" s="7"/>
      <c r="G27" s="8"/>
    </row>
    <row r="28" spans="1:7" ht="12.75">
      <c r="A28" s="9" t="s">
        <v>220</v>
      </c>
      <c r="B28" s="10"/>
      <c r="C28" s="11" t="s">
        <v>224</v>
      </c>
      <c r="D28" s="7">
        <v>380000</v>
      </c>
      <c r="E28" s="7">
        <v>14351.33</v>
      </c>
      <c r="F28" s="7"/>
      <c r="G28" s="8"/>
    </row>
    <row r="29" spans="1:7" ht="12.75">
      <c r="A29" s="9" t="s">
        <v>220</v>
      </c>
      <c r="B29" s="10"/>
      <c r="C29" s="11" t="s">
        <v>225</v>
      </c>
      <c r="D29" s="7"/>
      <c r="E29" s="7">
        <v>0.23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/>
      <c r="F30" s="7">
        <f t="shared" si="0"/>
        <v>5000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/>
      <c r="F31" s="7">
        <f t="shared" si="0"/>
        <v>0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1977.1899999999998</v>
      </c>
      <c r="F36" s="7">
        <f t="shared" si="0"/>
        <v>174022.81</v>
      </c>
      <c r="G36" s="12">
        <f>E36/D36*100</f>
        <v>1.1234034090909089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1952.33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24.86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1860.02</v>
      </c>
      <c r="F40" s="7">
        <f t="shared" si="0"/>
        <v>151139.98</v>
      </c>
      <c r="G40" s="12">
        <f>E40/D40*100</f>
        <v>1.2156993464052288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1756.1</v>
      </c>
      <c r="F41" s="7"/>
      <c r="G41" s="8"/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103.92</v>
      </c>
      <c r="F42" s="7"/>
      <c r="G42" s="8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8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3728</v>
      </c>
      <c r="F44" s="7">
        <f>D44-E44</f>
        <v>159272</v>
      </c>
      <c r="G44" s="8"/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3728</v>
      </c>
      <c r="F45" s="7"/>
      <c r="G45" s="8"/>
    </row>
    <row r="46" spans="1:7" ht="76.5">
      <c r="A46" s="9" t="s">
        <v>49</v>
      </c>
      <c r="B46" s="10" t="s">
        <v>4</v>
      </c>
      <c r="C46" s="11" t="s">
        <v>52</v>
      </c>
      <c r="D46" s="7"/>
      <c r="E46" s="7"/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850</v>
      </c>
      <c r="F48" s="7">
        <f aca="true" t="shared" si="1" ref="F48:F53">D48-E48</f>
        <v>14150</v>
      </c>
      <c r="G48" s="12">
        <f>E48/D48*100</f>
        <v>5.666666666666666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850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4249.67</v>
      </c>
      <c r="F53" s="7">
        <f t="shared" si="1"/>
        <v>25750.33</v>
      </c>
      <c r="G53" s="12">
        <f>E53/D53*100</f>
        <v>14.165566666666669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4249.67</v>
      </c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250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0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/>
      <c r="F59" s="7">
        <f>D59-E59</f>
        <v>0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/>
      <c r="F60" s="7"/>
      <c r="G60" s="8"/>
    </row>
    <row r="61" spans="1:7" ht="12.75">
      <c r="A61" s="9" t="s">
        <v>77</v>
      </c>
      <c r="B61" s="10"/>
      <c r="C61" s="11" t="s">
        <v>78</v>
      </c>
      <c r="D61" s="7">
        <v>0</v>
      </c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193298.5</v>
      </c>
      <c r="F62" s="7"/>
      <c r="G62" s="12"/>
    </row>
    <row r="63" spans="1:7" ht="27" customHeight="1">
      <c r="A63" s="9" t="s">
        <v>81</v>
      </c>
      <c r="B63" s="10" t="s">
        <v>4</v>
      </c>
      <c r="C63" s="11" t="s">
        <v>82</v>
      </c>
      <c r="D63" s="7"/>
      <c r="E63" s="7"/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0</v>
      </c>
      <c r="F64" s="7">
        <f>D64-E64</f>
        <v>179158</v>
      </c>
      <c r="G64" s="12">
        <f>E64/D64*100</f>
        <v>0</v>
      </c>
    </row>
    <row r="65" spans="1:7" ht="25.5">
      <c r="A65" s="9" t="s">
        <v>85</v>
      </c>
      <c r="B65" s="10" t="s">
        <v>4</v>
      </c>
      <c r="C65" s="11" t="s">
        <v>86</v>
      </c>
      <c r="D65" s="7">
        <v>0</v>
      </c>
      <c r="E65" s="7">
        <v>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0</v>
      </c>
      <c r="F66" s="7">
        <v>0</v>
      </c>
      <c r="G66" s="12">
        <f>E66/D66*100</f>
        <v>0</v>
      </c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 t="s">
        <v>89</v>
      </c>
      <c r="B68" s="4" t="s">
        <v>90</v>
      </c>
      <c r="C68" s="5" t="s">
        <v>91</v>
      </c>
      <c r="D68" s="6">
        <f>D69+D74+D111+D115+D131+D139+D146+D171</f>
        <v>2937949</v>
      </c>
      <c r="E68" s="6">
        <f>E69+E74+E111+E115+E131+E139+E146+E171</f>
        <v>146529.13999999998</v>
      </c>
      <c r="F68" s="6">
        <f>D68-E68</f>
        <v>2791419.86</v>
      </c>
      <c r="G68" s="8">
        <f aca="true" t="shared" si="2" ref="G68:G77">E68/D68*100</f>
        <v>4.98746370342031</v>
      </c>
    </row>
    <row r="69" spans="1:7" ht="38.25">
      <c r="A69" s="9" t="s">
        <v>92</v>
      </c>
      <c r="B69" s="10" t="s">
        <v>4</v>
      </c>
      <c r="C69" s="11" t="s">
        <v>93</v>
      </c>
      <c r="D69" s="6">
        <f>D70</f>
        <v>443598</v>
      </c>
      <c r="E69" s="6">
        <f>E70</f>
        <v>43726.68</v>
      </c>
      <c r="F69" s="6">
        <f>D69-E69</f>
        <v>399871.32</v>
      </c>
      <c r="G69" s="8">
        <f t="shared" si="2"/>
        <v>9.857276182489551</v>
      </c>
    </row>
    <row r="70" spans="1:7" ht="12.75">
      <c r="A70" s="9" t="s">
        <v>94</v>
      </c>
      <c r="B70" s="10" t="s">
        <v>4</v>
      </c>
      <c r="C70" s="14" t="s">
        <v>95</v>
      </c>
      <c r="D70" s="7">
        <f>D71</f>
        <v>443598</v>
      </c>
      <c r="E70" s="7">
        <f>E71</f>
        <v>43726.68</v>
      </c>
      <c r="F70" s="7">
        <f aca="true" t="shared" si="3" ref="F70:F77">D70-E70</f>
        <v>399871.32</v>
      </c>
      <c r="G70" s="12">
        <f t="shared" si="2"/>
        <v>9.857276182489551</v>
      </c>
    </row>
    <row r="71" spans="1:7" ht="25.5">
      <c r="A71" s="9" t="s">
        <v>96</v>
      </c>
      <c r="B71" s="10" t="s">
        <v>4</v>
      </c>
      <c r="C71" s="14" t="s">
        <v>97</v>
      </c>
      <c r="D71" s="7">
        <f>D72+D73</f>
        <v>443598</v>
      </c>
      <c r="E71" s="7">
        <f>E72+E73</f>
        <v>43726.68</v>
      </c>
      <c r="F71" s="7">
        <f t="shared" si="3"/>
        <v>399871.32</v>
      </c>
      <c r="G71" s="12">
        <f t="shared" si="2"/>
        <v>9.857276182489551</v>
      </c>
    </row>
    <row r="72" spans="1:7" ht="12.75">
      <c r="A72" s="9" t="s">
        <v>98</v>
      </c>
      <c r="B72" s="10" t="s">
        <v>4</v>
      </c>
      <c r="C72" s="14" t="s">
        <v>226</v>
      </c>
      <c r="D72" s="7">
        <v>340705</v>
      </c>
      <c r="E72" s="7">
        <v>36192</v>
      </c>
      <c r="F72" s="7">
        <f t="shared" si="3"/>
        <v>304513</v>
      </c>
      <c r="G72" s="12">
        <f t="shared" si="2"/>
        <v>10.622679444093865</v>
      </c>
    </row>
    <row r="73" spans="1:7" ht="25.5">
      <c r="A73" s="9" t="s">
        <v>99</v>
      </c>
      <c r="B73" s="10" t="s">
        <v>4</v>
      </c>
      <c r="C73" s="14" t="s">
        <v>227</v>
      </c>
      <c r="D73" s="7">
        <v>102893</v>
      </c>
      <c r="E73" s="7">
        <v>7534.68</v>
      </c>
      <c r="F73" s="7">
        <f t="shared" si="3"/>
        <v>95358.32</v>
      </c>
      <c r="G73" s="12">
        <f t="shared" si="2"/>
        <v>7.322830513251631</v>
      </c>
    </row>
    <row r="74" spans="1:7" ht="51">
      <c r="A74" s="9" t="s">
        <v>100</v>
      </c>
      <c r="B74" s="10" t="s">
        <v>4</v>
      </c>
      <c r="C74" s="14" t="s">
        <v>101</v>
      </c>
      <c r="D74" s="6">
        <f>D75</f>
        <v>1434729</v>
      </c>
      <c r="E74" s="6">
        <f>E75</f>
        <v>102802.45999999999</v>
      </c>
      <c r="F74" s="6">
        <f t="shared" si="3"/>
        <v>1331926.54</v>
      </c>
      <c r="G74" s="8">
        <f t="shared" si="2"/>
        <v>7.16528766059653</v>
      </c>
    </row>
    <row r="75" spans="1:7" ht="12.75">
      <c r="A75" s="9" t="s">
        <v>102</v>
      </c>
      <c r="B75" s="10" t="s">
        <v>4</v>
      </c>
      <c r="C75" s="14" t="s">
        <v>243</v>
      </c>
      <c r="D75" s="7">
        <f>D76</f>
        <v>1434729</v>
      </c>
      <c r="E75" s="7">
        <f>E76</f>
        <v>102802.45999999999</v>
      </c>
      <c r="F75" s="7">
        <f t="shared" si="3"/>
        <v>1331926.54</v>
      </c>
      <c r="G75" s="12">
        <f t="shared" si="2"/>
        <v>7.16528766059653</v>
      </c>
    </row>
    <row r="76" spans="1:7" ht="25.5">
      <c r="A76" s="9" t="s">
        <v>96</v>
      </c>
      <c r="B76" s="10" t="s">
        <v>4</v>
      </c>
      <c r="C76" s="14" t="s">
        <v>243</v>
      </c>
      <c r="D76" s="7">
        <f>D77+D78+D79+D80+D81+D82+D83+D84+D85+D86+D87+D88+D89+D90+D91+D92+D93+D94+D95+D96+D97+D98+D99+D100+D101+D102+D103+D104+D105+D106+D107+D108+D109</f>
        <v>1434729</v>
      </c>
      <c r="E76" s="7">
        <f>E77+E78+E79+E80+E81+E82+E83+E84+E85+E86+E87+E88+E89+E90+E91+E93+E94+E95+E96+E97+E98+E99+E100+E101+E102+E103+E104+E105+E106+E107+E108+E109</f>
        <v>102802.45999999999</v>
      </c>
      <c r="F76" s="7">
        <f t="shared" si="3"/>
        <v>1331926.54</v>
      </c>
      <c r="G76" s="12">
        <f t="shared" si="2"/>
        <v>7.16528766059653</v>
      </c>
    </row>
    <row r="77" spans="1:7" ht="12.75">
      <c r="A77" s="9" t="s">
        <v>98</v>
      </c>
      <c r="B77" s="10" t="s">
        <v>4</v>
      </c>
      <c r="C77" s="13" t="s">
        <v>228</v>
      </c>
      <c r="D77" s="7">
        <v>763448</v>
      </c>
      <c r="E77" s="7">
        <v>82742</v>
      </c>
      <c r="F77" s="7">
        <f t="shared" si="3"/>
        <v>680706</v>
      </c>
      <c r="G77" s="12">
        <f t="shared" si="2"/>
        <v>10.837935262126562</v>
      </c>
    </row>
    <row r="78" spans="1:7" ht="25.5">
      <c r="A78" s="9" t="s">
        <v>99</v>
      </c>
      <c r="B78" s="10" t="s">
        <v>4</v>
      </c>
      <c r="C78" s="13" t="s">
        <v>229</v>
      </c>
      <c r="D78" s="7">
        <v>0</v>
      </c>
      <c r="E78" s="7"/>
      <c r="F78" s="7"/>
      <c r="G78" s="12"/>
    </row>
    <row r="79" spans="1:7" ht="25.5">
      <c r="A79" s="9" t="s">
        <v>99</v>
      </c>
      <c r="B79" s="10" t="s">
        <v>4</v>
      </c>
      <c r="C79" s="13" t="s">
        <v>230</v>
      </c>
      <c r="D79" s="7">
        <v>230562</v>
      </c>
      <c r="E79" s="7">
        <v>16935.46</v>
      </c>
      <c r="F79" s="7">
        <f>D79-E79</f>
        <v>213626.54</v>
      </c>
      <c r="G79" s="12">
        <f>E79/D79*100</f>
        <v>7.345295408610266</v>
      </c>
    </row>
    <row r="80" spans="1:7" ht="25.5">
      <c r="A80" s="9" t="s">
        <v>99</v>
      </c>
      <c r="B80" s="10" t="s">
        <v>4</v>
      </c>
      <c r="C80" s="13" t="s">
        <v>231</v>
      </c>
      <c r="D80" s="7">
        <v>25000</v>
      </c>
      <c r="E80" s="7"/>
      <c r="F80" s="7">
        <f>D80-E80</f>
        <v>25000</v>
      </c>
      <c r="G80" s="12">
        <f>E80/D80*100</f>
        <v>0</v>
      </c>
    </row>
    <row r="81" spans="1:7" ht="25.5">
      <c r="A81" s="9" t="s">
        <v>99</v>
      </c>
      <c r="B81" s="10" t="s">
        <v>4</v>
      </c>
      <c r="C81" s="13" t="s">
        <v>232</v>
      </c>
      <c r="D81" s="7">
        <v>23436</v>
      </c>
      <c r="E81" s="7"/>
      <c r="F81" s="7">
        <f>D81-E81</f>
        <v>23436</v>
      </c>
      <c r="G81" s="12">
        <f>E81/D81*100</f>
        <v>0</v>
      </c>
    </row>
    <row r="82" spans="1:7" ht="25.5">
      <c r="A82" s="9" t="s">
        <v>99</v>
      </c>
      <c r="B82" s="10" t="s">
        <v>4</v>
      </c>
      <c r="C82" s="13" t="s">
        <v>233</v>
      </c>
      <c r="D82" s="7">
        <v>9096</v>
      </c>
      <c r="E82" s="7"/>
      <c r="F82" s="7">
        <f>D82-E82</f>
        <v>9096</v>
      </c>
      <c r="G82" s="12">
        <f>E82/D82*100</f>
        <v>0</v>
      </c>
    </row>
    <row r="83" spans="1:7" ht="25.5">
      <c r="A83" s="9" t="s">
        <v>99</v>
      </c>
      <c r="B83" s="10" t="s">
        <v>4</v>
      </c>
      <c r="C83" s="13" t="s">
        <v>234</v>
      </c>
      <c r="D83" s="7">
        <v>4200</v>
      </c>
      <c r="E83" s="7"/>
      <c r="F83" s="7">
        <f>D83-E83</f>
        <v>4200</v>
      </c>
      <c r="G83" s="12">
        <f>E83/D83*100</f>
        <v>0</v>
      </c>
    </row>
    <row r="84" spans="1:7" ht="25.5">
      <c r="A84" s="9" t="s">
        <v>99</v>
      </c>
      <c r="B84" s="10" t="s">
        <v>4</v>
      </c>
      <c r="C84" s="13" t="s">
        <v>234</v>
      </c>
      <c r="D84" s="7">
        <v>6500</v>
      </c>
      <c r="E84" s="7"/>
      <c r="F84" s="7"/>
      <c r="G84" s="12"/>
    </row>
    <row r="85" spans="1:7" ht="25.5">
      <c r="A85" s="9" t="s">
        <v>99</v>
      </c>
      <c r="B85" s="10" t="s">
        <v>4</v>
      </c>
      <c r="C85" s="13" t="s">
        <v>235</v>
      </c>
      <c r="D85" s="7">
        <v>3634</v>
      </c>
      <c r="E85" s="7"/>
      <c r="F85" s="7"/>
      <c r="G85" s="12"/>
    </row>
    <row r="86" spans="1:7" ht="25.5">
      <c r="A86" s="9" t="s">
        <v>99</v>
      </c>
      <c r="B86" s="10" t="s">
        <v>4</v>
      </c>
      <c r="C86" s="13" t="s">
        <v>236</v>
      </c>
      <c r="D86" s="7">
        <v>63464</v>
      </c>
      <c r="E86" s="7"/>
      <c r="F86" s="7">
        <f>D86-E86</f>
        <v>63464</v>
      </c>
      <c r="G86" s="12">
        <f>E86/D86*100</f>
        <v>0</v>
      </c>
    </row>
    <row r="87" spans="1:7" ht="25.5">
      <c r="A87" s="9" t="s">
        <v>99</v>
      </c>
      <c r="B87" s="10" t="s">
        <v>4</v>
      </c>
      <c r="C87" s="13" t="s">
        <v>237</v>
      </c>
      <c r="D87" s="7">
        <v>9385</v>
      </c>
      <c r="E87" s="7"/>
      <c r="F87" s="7">
        <f>D87-E87</f>
        <v>9385</v>
      </c>
      <c r="G87" s="12">
        <f>E87/D87*100</f>
        <v>0</v>
      </c>
    </row>
    <row r="88" spans="1:7" ht="25.5">
      <c r="A88" s="9" t="s">
        <v>99</v>
      </c>
      <c r="B88" s="10" t="s">
        <v>4</v>
      </c>
      <c r="C88" s="13" t="s">
        <v>238</v>
      </c>
      <c r="D88" s="7">
        <v>12500</v>
      </c>
      <c r="E88" s="7">
        <v>3125</v>
      </c>
      <c r="F88" s="7"/>
      <c r="G88" s="8"/>
    </row>
    <row r="89" spans="1:7" ht="25.5">
      <c r="A89" s="9" t="s">
        <v>99</v>
      </c>
      <c r="B89" s="10" t="s">
        <v>4</v>
      </c>
      <c r="C89" s="13" t="s">
        <v>239</v>
      </c>
      <c r="D89" s="7">
        <v>1200</v>
      </c>
      <c r="E89" s="7"/>
      <c r="F89" s="7"/>
      <c r="G89" s="8"/>
    </row>
    <row r="90" spans="1:7" ht="25.5">
      <c r="A90" s="9" t="s">
        <v>99</v>
      </c>
      <c r="B90" s="10" t="s">
        <v>4</v>
      </c>
      <c r="C90" s="13" t="s">
        <v>240</v>
      </c>
      <c r="D90" s="7">
        <v>1000</v>
      </c>
      <c r="E90" s="7"/>
      <c r="F90" s="7"/>
      <c r="G90" s="8"/>
    </row>
    <row r="91" spans="1:7" ht="25.5">
      <c r="A91" s="9" t="s">
        <v>99</v>
      </c>
      <c r="B91" s="10" t="s">
        <v>4</v>
      </c>
      <c r="C91" s="13" t="s">
        <v>241</v>
      </c>
      <c r="D91" s="7">
        <v>39672</v>
      </c>
      <c r="E91" s="7"/>
      <c r="F91" s="7"/>
      <c r="G91" s="8"/>
    </row>
    <row r="92" spans="1:7" ht="25.5">
      <c r="A92" s="9" t="s">
        <v>99</v>
      </c>
      <c r="B92" s="10" t="s">
        <v>4</v>
      </c>
      <c r="C92" s="13" t="s">
        <v>242</v>
      </c>
      <c r="D92" s="7">
        <v>30000</v>
      </c>
      <c r="E92" s="7"/>
      <c r="F92" s="7"/>
      <c r="G92" s="8"/>
    </row>
    <row r="93" spans="1:7" ht="25.5">
      <c r="A93" s="9" t="s">
        <v>99</v>
      </c>
      <c r="B93" s="10" t="s">
        <v>4</v>
      </c>
      <c r="C93" s="13" t="s">
        <v>230</v>
      </c>
      <c r="D93" s="7">
        <v>211632</v>
      </c>
      <c r="E93" s="7"/>
      <c r="F93" s="7">
        <f>D93-E93</f>
        <v>211632</v>
      </c>
      <c r="G93" s="8"/>
    </row>
    <row r="94" spans="1:7" ht="25.5" hidden="1">
      <c r="A94" s="9" t="s">
        <v>99</v>
      </c>
      <c r="B94" s="10" t="s">
        <v>4</v>
      </c>
      <c r="C94" s="13"/>
      <c r="D94" s="7"/>
      <c r="E94" s="7"/>
      <c r="F94" s="7"/>
      <c r="G94" s="8"/>
    </row>
    <row r="95" spans="1:7" ht="25.5" hidden="1">
      <c r="A95" s="9" t="s">
        <v>99</v>
      </c>
      <c r="B95" s="10" t="s">
        <v>4</v>
      </c>
      <c r="C95" s="13"/>
      <c r="D95" s="7"/>
      <c r="E95" s="7"/>
      <c r="F95" s="7">
        <f>D95-E95</f>
        <v>0</v>
      </c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>
        <f>D96-E96</f>
        <v>0</v>
      </c>
      <c r="G96" s="12" t="e">
        <f>E96/D96*100</f>
        <v>#DIV/0!</v>
      </c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12"/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/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 t="e">
        <f>E99/D99*100</f>
        <v>#DIV/0!</v>
      </c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/>
      <c r="G100" s="12"/>
    </row>
    <row r="101" spans="1:7" ht="25.5" hidden="1">
      <c r="A101" s="9" t="s">
        <v>99</v>
      </c>
      <c r="B101" s="10"/>
      <c r="C101" s="13"/>
      <c r="D101" s="7"/>
      <c r="E101" s="7"/>
      <c r="F101" s="7">
        <f>D101-E101</f>
        <v>0</v>
      </c>
      <c r="G101" s="12">
        <v>100</v>
      </c>
    </row>
    <row r="102" spans="1:7" ht="25.5" hidden="1">
      <c r="A102" s="9" t="s">
        <v>99</v>
      </c>
      <c r="B102" s="10" t="s">
        <v>4</v>
      </c>
      <c r="C102" s="13"/>
      <c r="D102" s="7"/>
      <c r="E102" s="7"/>
      <c r="F102" s="7">
        <f>D102-E102</f>
        <v>0</v>
      </c>
      <c r="G102" s="12" t="e">
        <f>E102/D102*100</f>
        <v>#DIV/0!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>
        <f>D103-E103</f>
        <v>0</v>
      </c>
      <c r="G103" s="8">
        <v>100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/>
      <c r="G104" s="8"/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>
        <f>D105-E105</f>
        <v>0</v>
      </c>
      <c r="G105" s="8" t="e">
        <f>E105/D105*100</f>
        <v>#DIV/0!</v>
      </c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8"/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/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 aca="true" t="shared" si="4" ref="F108:F133">D108-E108</f>
        <v>0</v>
      </c>
      <c r="G108" s="8" t="e">
        <f aca="true" t="shared" si="5" ref="G108:G119">E108/D108*100</f>
        <v>#DIV/0!</v>
      </c>
    </row>
    <row r="109" spans="1:7" ht="25.5" hidden="1">
      <c r="A109" s="9" t="s">
        <v>99</v>
      </c>
      <c r="B109" s="10" t="s">
        <v>4</v>
      </c>
      <c r="C109" s="13"/>
      <c r="D109" s="15"/>
      <c r="E109" s="15"/>
      <c r="F109" s="7">
        <f t="shared" si="4"/>
        <v>0</v>
      </c>
      <c r="G109" s="12"/>
    </row>
    <row r="110" spans="1:7" ht="12.75" hidden="1">
      <c r="A110" s="9"/>
      <c r="B110" s="10"/>
      <c r="C110" s="13"/>
      <c r="D110" s="7"/>
      <c r="E110" s="7"/>
      <c r="F110" s="7"/>
      <c r="G110" s="8"/>
    </row>
    <row r="111" spans="1:7" ht="12.75">
      <c r="A111" s="3" t="s">
        <v>103</v>
      </c>
      <c r="B111" s="4" t="s">
        <v>4</v>
      </c>
      <c r="C111" s="16" t="s">
        <v>104</v>
      </c>
      <c r="D111" s="6">
        <f aca="true" t="shared" si="6" ref="D111:E113">D112</f>
        <v>1000</v>
      </c>
      <c r="E111" s="6">
        <f t="shared" si="6"/>
        <v>0</v>
      </c>
      <c r="F111" s="7">
        <f t="shared" si="4"/>
        <v>1000</v>
      </c>
      <c r="G111" s="8"/>
    </row>
    <row r="112" spans="1:7" ht="12.75">
      <c r="A112" s="9" t="s">
        <v>105</v>
      </c>
      <c r="B112" s="10" t="s">
        <v>4</v>
      </c>
      <c r="C112" s="11" t="s">
        <v>244</v>
      </c>
      <c r="D112" s="7">
        <f t="shared" si="6"/>
        <v>1000</v>
      </c>
      <c r="E112" s="7">
        <f t="shared" si="6"/>
        <v>0</v>
      </c>
      <c r="F112" s="7">
        <f t="shared" si="4"/>
        <v>1000</v>
      </c>
      <c r="G112" s="12"/>
    </row>
    <row r="113" spans="1:7" ht="12.75">
      <c r="A113" s="9" t="s">
        <v>106</v>
      </c>
      <c r="B113" s="10" t="s">
        <v>4</v>
      </c>
      <c r="C113" s="11" t="s">
        <v>245</v>
      </c>
      <c r="D113" s="7">
        <f t="shared" si="6"/>
        <v>1000</v>
      </c>
      <c r="E113" s="7">
        <f t="shared" si="6"/>
        <v>0</v>
      </c>
      <c r="F113" s="7">
        <f t="shared" si="4"/>
        <v>1000</v>
      </c>
      <c r="G113" s="12"/>
    </row>
    <row r="114" spans="1:7" ht="12.75">
      <c r="A114" s="9" t="s">
        <v>107</v>
      </c>
      <c r="B114" s="10" t="s">
        <v>4</v>
      </c>
      <c r="C114" s="11" t="s">
        <v>246</v>
      </c>
      <c r="D114" s="7">
        <v>1000</v>
      </c>
      <c r="E114" s="7">
        <v>0</v>
      </c>
      <c r="F114" s="7">
        <f t="shared" si="4"/>
        <v>1000</v>
      </c>
      <c r="G114" s="12"/>
    </row>
    <row r="115" spans="1:7" ht="12.75">
      <c r="A115" s="9" t="s">
        <v>108</v>
      </c>
      <c r="B115" s="10" t="s">
        <v>4</v>
      </c>
      <c r="C115" s="16" t="s">
        <v>109</v>
      </c>
      <c r="D115" s="6">
        <f>D116</f>
        <v>179158</v>
      </c>
      <c r="E115" s="6">
        <f>E116</f>
        <v>0</v>
      </c>
      <c r="F115" s="6">
        <f>F116</f>
        <v>179158</v>
      </c>
      <c r="G115" s="8">
        <f t="shared" si="5"/>
        <v>0</v>
      </c>
    </row>
    <row r="116" spans="1:7" ht="25.5">
      <c r="A116" s="9" t="s">
        <v>110</v>
      </c>
      <c r="B116" s="10" t="s">
        <v>4</v>
      </c>
      <c r="C116" s="11" t="s">
        <v>255</v>
      </c>
      <c r="D116" s="7">
        <f>D117</f>
        <v>179158</v>
      </c>
      <c r="E116" s="7">
        <f>E117</f>
        <v>0</v>
      </c>
      <c r="F116" s="7">
        <f t="shared" si="4"/>
        <v>179158</v>
      </c>
      <c r="G116" s="12">
        <f t="shared" si="5"/>
        <v>0</v>
      </c>
    </row>
    <row r="117" spans="1:7" ht="25.5">
      <c r="A117" s="9" t="s">
        <v>96</v>
      </c>
      <c r="B117" s="10" t="s">
        <v>4</v>
      </c>
      <c r="C117" s="11" t="s">
        <v>255</v>
      </c>
      <c r="D117" s="7">
        <f>D118+D119+D121+D122+D123+D124+D125+D126+D127+D128+D130+D120+D129</f>
        <v>179158</v>
      </c>
      <c r="E117" s="7">
        <f>E118+E119+E121+E122+E123+E124+E125+E126+E127+E128+E130+E120+E129</f>
        <v>0</v>
      </c>
      <c r="F117" s="7">
        <f>F118+F119+F121+F122+F123+F124+F126+F127+F128+F130+F120</f>
        <v>179158</v>
      </c>
      <c r="G117" s="12">
        <f t="shared" si="5"/>
        <v>0</v>
      </c>
    </row>
    <row r="118" spans="1:7" ht="12.75">
      <c r="A118" s="9" t="s">
        <v>98</v>
      </c>
      <c r="B118" s="10" t="s">
        <v>4</v>
      </c>
      <c r="C118" s="11" t="s">
        <v>256</v>
      </c>
      <c r="D118" s="7">
        <v>125364</v>
      </c>
      <c r="E118" s="7"/>
      <c r="F118" s="7">
        <f t="shared" si="4"/>
        <v>125364</v>
      </c>
      <c r="G118" s="12">
        <f t="shared" si="5"/>
        <v>0</v>
      </c>
    </row>
    <row r="119" spans="1:7" ht="25.5">
      <c r="A119" s="9" t="s">
        <v>99</v>
      </c>
      <c r="B119" s="10" t="s">
        <v>4</v>
      </c>
      <c r="C119" s="11" t="s">
        <v>257</v>
      </c>
      <c r="D119" s="7">
        <v>37860</v>
      </c>
      <c r="E119" s="7"/>
      <c r="F119" s="7">
        <f t="shared" si="4"/>
        <v>37860</v>
      </c>
      <c r="G119" s="12">
        <f t="shared" si="5"/>
        <v>0</v>
      </c>
    </row>
    <row r="120" spans="1:7" ht="25.5">
      <c r="A120" s="9" t="s">
        <v>99</v>
      </c>
      <c r="B120" s="10"/>
      <c r="C120" s="11" t="s">
        <v>258</v>
      </c>
      <c r="D120" s="7">
        <v>3600</v>
      </c>
      <c r="E120" s="7"/>
      <c r="F120" s="7">
        <f t="shared" si="4"/>
        <v>3600</v>
      </c>
      <c r="G120" s="12"/>
    </row>
    <row r="121" spans="1:7" ht="25.5">
      <c r="A121" s="9" t="s">
        <v>99</v>
      </c>
      <c r="B121" s="10" t="s">
        <v>4</v>
      </c>
      <c r="C121" s="11" t="s">
        <v>259</v>
      </c>
      <c r="D121" s="7">
        <v>4320</v>
      </c>
      <c r="E121" s="7"/>
      <c r="F121" s="7">
        <f>D121-E121</f>
        <v>4320</v>
      </c>
      <c r="G121" s="8"/>
    </row>
    <row r="122" spans="1:7" ht="25.5">
      <c r="A122" s="9" t="s">
        <v>99</v>
      </c>
      <c r="B122" s="10"/>
      <c r="C122" s="11" t="s">
        <v>260</v>
      </c>
      <c r="D122" s="7">
        <v>5314</v>
      </c>
      <c r="E122" s="7"/>
      <c r="F122" s="7">
        <f>D122-E122</f>
        <v>5314</v>
      </c>
      <c r="G122" s="8"/>
    </row>
    <row r="123" spans="1:7" ht="25.5">
      <c r="A123" s="9" t="s">
        <v>99</v>
      </c>
      <c r="B123" s="10" t="s">
        <v>4</v>
      </c>
      <c r="C123" s="11" t="s">
        <v>261</v>
      </c>
      <c r="D123" s="7">
        <v>2700</v>
      </c>
      <c r="E123" s="7"/>
      <c r="F123" s="7">
        <f>D123-E123</f>
        <v>2700</v>
      </c>
      <c r="G123" s="8">
        <f>E123/D123*100</f>
        <v>0</v>
      </c>
    </row>
    <row r="124" spans="1:7" ht="12.75">
      <c r="A124" s="9"/>
      <c r="B124" s="10"/>
      <c r="C124" s="11"/>
      <c r="D124" s="7"/>
      <c r="E124" s="7"/>
      <c r="F124" s="7"/>
      <c r="G124" s="8"/>
    </row>
    <row r="125" spans="1:7" ht="12.75" hidden="1">
      <c r="A125" s="9"/>
      <c r="B125" s="10"/>
      <c r="C125" s="13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>
      <c r="A130" s="9"/>
      <c r="B130" s="10"/>
      <c r="C130" s="11"/>
      <c r="D130" s="7"/>
      <c r="E130" s="7"/>
      <c r="F130" s="7"/>
      <c r="G130" s="8"/>
    </row>
    <row r="131" spans="1:7" ht="12.75">
      <c r="A131" s="9" t="s">
        <v>111</v>
      </c>
      <c r="B131" s="10" t="s">
        <v>4</v>
      </c>
      <c r="C131" s="16" t="s">
        <v>112</v>
      </c>
      <c r="D131" s="6">
        <f aca="true" t="shared" si="7" ref="D131:E133">D132</f>
        <v>0</v>
      </c>
      <c r="E131" s="6">
        <f t="shared" si="7"/>
        <v>0</v>
      </c>
      <c r="F131" s="7">
        <f t="shared" si="4"/>
        <v>0</v>
      </c>
      <c r="G131" s="8"/>
    </row>
    <row r="132" spans="1:7" ht="25.5">
      <c r="A132" s="9" t="s">
        <v>113</v>
      </c>
      <c r="B132" s="10" t="s">
        <v>4</v>
      </c>
      <c r="C132" s="11" t="s">
        <v>114</v>
      </c>
      <c r="D132" s="7">
        <f t="shared" si="7"/>
        <v>0</v>
      </c>
      <c r="E132" s="7">
        <f t="shared" si="7"/>
        <v>0</v>
      </c>
      <c r="F132" s="7">
        <f t="shared" si="4"/>
        <v>0</v>
      </c>
      <c r="G132" s="12"/>
    </row>
    <row r="133" spans="1:7" ht="12.75">
      <c r="A133" s="9" t="s">
        <v>115</v>
      </c>
      <c r="B133" s="10" t="s">
        <v>4</v>
      </c>
      <c r="C133" s="11" t="s">
        <v>116</v>
      </c>
      <c r="D133" s="7">
        <f t="shared" si="7"/>
        <v>0</v>
      </c>
      <c r="E133" s="7">
        <f t="shared" si="7"/>
        <v>0</v>
      </c>
      <c r="F133" s="7">
        <f t="shared" si="4"/>
        <v>0</v>
      </c>
      <c r="G133" s="12"/>
    </row>
    <row r="134" spans="1:7" ht="12.75">
      <c r="A134" s="9" t="s">
        <v>117</v>
      </c>
      <c r="B134" s="10" t="s">
        <v>4</v>
      </c>
      <c r="C134" s="11" t="s">
        <v>118</v>
      </c>
      <c r="D134" s="7"/>
      <c r="E134" s="7"/>
      <c r="F134" s="7"/>
      <c r="G134" s="12"/>
    </row>
    <row r="135" spans="1:7" ht="12.75" hidden="1">
      <c r="A135" s="9" t="s">
        <v>119</v>
      </c>
      <c r="B135" s="10" t="s">
        <v>4</v>
      </c>
      <c r="C135" s="11" t="s">
        <v>120</v>
      </c>
      <c r="D135" s="7"/>
      <c r="E135" s="7"/>
      <c r="F135" s="7"/>
      <c r="G135" s="8"/>
    </row>
    <row r="136" spans="1:7" ht="25.5" hidden="1">
      <c r="A136" s="9" t="s">
        <v>121</v>
      </c>
      <c r="B136" s="10" t="s">
        <v>4</v>
      </c>
      <c r="C136" s="11" t="s">
        <v>122</v>
      </c>
      <c r="D136" s="7"/>
      <c r="E136" s="7"/>
      <c r="F136" s="7"/>
      <c r="G136" s="8"/>
    </row>
    <row r="137" spans="1:7" ht="12.75" hidden="1">
      <c r="A137" s="9" t="s">
        <v>123</v>
      </c>
      <c r="B137" s="10" t="s">
        <v>4</v>
      </c>
      <c r="C137" s="11" t="s">
        <v>124</v>
      </c>
      <c r="D137" s="7"/>
      <c r="E137" s="7"/>
      <c r="F137" s="7"/>
      <c r="G137" s="8"/>
    </row>
    <row r="138" spans="1:7" ht="25.5" hidden="1">
      <c r="A138" s="9" t="s">
        <v>125</v>
      </c>
      <c r="B138" s="10" t="s">
        <v>4</v>
      </c>
      <c r="C138" s="11" t="s">
        <v>126</v>
      </c>
      <c r="D138" s="7"/>
      <c r="E138" s="7"/>
      <c r="F138" s="7"/>
      <c r="G138" s="8"/>
    </row>
    <row r="139" spans="1:7" ht="12.75">
      <c r="A139" s="9" t="s">
        <v>127</v>
      </c>
      <c r="B139" s="10" t="s">
        <v>4</v>
      </c>
      <c r="C139" s="16" t="s">
        <v>128</v>
      </c>
      <c r="D139" s="6">
        <f>D140</f>
        <v>381464</v>
      </c>
      <c r="E139" s="6">
        <f>E140</f>
        <v>0</v>
      </c>
      <c r="F139" s="6">
        <f>F140</f>
        <v>381464</v>
      </c>
      <c r="G139" s="8"/>
    </row>
    <row r="140" spans="1:7" ht="153">
      <c r="A140" s="9" t="s">
        <v>129</v>
      </c>
      <c r="B140" s="10" t="s">
        <v>4</v>
      </c>
      <c r="C140" s="11" t="s">
        <v>247</v>
      </c>
      <c r="D140" s="7">
        <f>D141</f>
        <v>381464</v>
      </c>
      <c r="E140" s="7">
        <f>E141</f>
        <v>0</v>
      </c>
      <c r="F140" s="7">
        <f aca="true" t="shared" si="8" ref="F140:F145">D140-E140</f>
        <v>381464</v>
      </c>
      <c r="G140" s="8"/>
    </row>
    <row r="141" spans="1:7" ht="25.5">
      <c r="A141" s="9" t="s">
        <v>96</v>
      </c>
      <c r="B141" s="10" t="s">
        <v>4</v>
      </c>
      <c r="C141" s="11" t="s">
        <v>248</v>
      </c>
      <c r="D141" s="7">
        <f>D142+D143+D144+D145</f>
        <v>381464</v>
      </c>
      <c r="E141" s="7">
        <f>E142+E143+E144+E145</f>
        <v>0</v>
      </c>
      <c r="F141" s="7">
        <f t="shared" si="8"/>
        <v>381464</v>
      </c>
      <c r="G141" s="8"/>
    </row>
    <row r="142" spans="1:7" ht="12.75">
      <c r="A142" s="9" t="s">
        <v>130</v>
      </c>
      <c r="B142" s="10"/>
      <c r="C142" s="11"/>
      <c r="D142" s="7"/>
      <c r="E142" s="7"/>
      <c r="F142" s="7">
        <f t="shared" si="8"/>
        <v>0</v>
      </c>
      <c r="G142" s="8"/>
    </row>
    <row r="143" spans="1:7" ht="12.75">
      <c r="A143" s="9" t="s">
        <v>130</v>
      </c>
      <c r="B143" s="10"/>
      <c r="C143" s="11"/>
      <c r="D143" s="7"/>
      <c r="E143" s="7"/>
      <c r="F143" s="7">
        <f t="shared" si="8"/>
        <v>0</v>
      </c>
      <c r="G143" s="8"/>
    </row>
    <row r="144" spans="1:7" ht="12.75">
      <c r="A144" s="9" t="s">
        <v>130</v>
      </c>
      <c r="B144" s="10" t="s">
        <v>4</v>
      </c>
      <c r="C144" s="11" t="s">
        <v>249</v>
      </c>
      <c r="D144" s="7">
        <v>1464</v>
      </c>
      <c r="E144" s="7"/>
      <c r="F144" s="7">
        <f t="shared" si="8"/>
        <v>1464</v>
      </c>
      <c r="G144" s="8"/>
    </row>
    <row r="145" spans="1:7" ht="25.5">
      <c r="A145" s="9" t="s">
        <v>99</v>
      </c>
      <c r="B145" s="10"/>
      <c r="C145" s="11" t="s">
        <v>250</v>
      </c>
      <c r="D145" s="7">
        <v>380000</v>
      </c>
      <c r="E145" s="7"/>
      <c r="F145" s="7">
        <f t="shared" si="8"/>
        <v>380000</v>
      </c>
      <c r="G145" s="8"/>
    </row>
    <row r="146" spans="1:7" ht="12.75">
      <c r="A146" s="9" t="s">
        <v>131</v>
      </c>
      <c r="B146" s="10" t="s">
        <v>4</v>
      </c>
      <c r="C146" s="11" t="s">
        <v>132</v>
      </c>
      <c r="D146" s="6">
        <f>D147</f>
        <v>0</v>
      </c>
      <c r="E146" s="6">
        <f>E147</f>
        <v>0</v>
      </c>
      <c r="F146" s="7">
        <f>D146-E146</f>
        <v>0</v>
      </c>
      <c r="G146" s="8"/>
    </row>
    <row r="147" spans="1:7" ht="12.75">
      <c r="A147" s="9" t="s">
        <v>133</v>
      </c>
      <c r="B147" s="10" t="s">
        <v>4</v>
      </c>
      <c r="C147" s="11" t="s">
        <v>134</v>
      </c>
      <c r="D147" s="7">
        <f>D148</f>
        <v>0</v>
      </c>
      <c r="E147" s="7">
        <f>E148</f>
        <v>0</v>
      </c>
      <c r="F147" s="7">
        <f>D147-E147</f>
        <v>0</v>
      </c>
      <c r="G147" s="8"/>
    </row>
    <row r="148" spans="1:7" ht="25.5">
      <c r="A148" s="9" t="s">
        <v>96</v>
      </c>
      <c r="B148" s="10" t="s">
        <v>4</v>
      </c>
      <c r="C148" s="11" t="s">
        <v>135</v>
      </c>
      <c r="D148" s="7">
        <f>D149+D150+D151</f>
        <v>0</v>
      </c>
      <c r="E148" s="7">
        <f>E149+E150+E151</f>
        <v>0</v>
      </c>
      <c r="F148" s="7">
        <f>D148-E148</f>
        <v>0</v>
      </c>
      <c r="G148" s="8"/>
    </row>
    <row r="149" spans="1:7" ht="12.75">
      <c r="A149" s="9" t="s">
        <v>136</v>
      </c>
      <c r="B149" s="10" t="s">
        <v>4</v>
      </c>
      <c r="C149" s="11" t="s">
        <v>137</v>
      </c>
      <c r="D149" s="7"/>
      <c r="E149" s="7"/>
      <c r="F149" s="7"/>
      <c r="G149" s="8"/>
    </row>
    <row r="150" spans="1:7" ht="25.5">
      <c r="A150" s="9" t="s">
        <v>99</v>
      </c>
      <c r="B150" s="10" t="s">
        <v>4</v>
      </c>
      <c r="C150" s="13" t="s">
        <v>138</v>
      </c>
      <c r="D150" s="7"/>
      <c r="E150" s="7"/>
      <c r="F150" s="7"/>
      <c r="G150" s="8"/>
    </row>
    <row r="151" spans="1:7" ht="25.5">
      <c r="A151" s="9" t="s">
        <v>99</v>
      </c>
      <c r="B151" s="10" t="s">
        <v>4</v>
      </c>
      <c r="C151" s="13" t="s">
        <v>139</v>
      </c>
      <c r="D151" s="7"/>
      <c r="E151" s="7"/>
      <c r="F151" s="7"/>
      <c r="G151" s="8"/>
    </row>
    <row r="152" spans="1:7" ht="12.75" hidden="1">
      <c r="A152" s="9" t="s">
        <v>140</v>
      </c>
      <c r="B152" s="10" t="s">
        <v>4</v>
      </c>
      <c r="C152" s="11" t="s">
        <v>141</v>
      </c>
      <c r="D152" s="7"/>
      <c r="E152" s="7"/>
      <c r="F152" s="7"/>
      <c r="G152" s="8"/>
    </row>
    <row r="153" spans="1:7" ht="38.25" hidden="1">
      <c r="A153" s="9" t="s">
        <v>142</v>
      </c>
      <c r="B153" s="10" t="s">
        <v>4</v>
      </c>
      <c r="C153" s="11" t="s">
        <v>143</v>
      </c>
      <c r="D153" s="7"/>
      <c r="E153" s="7"/>
      <c r="F153" s="7"/>
      <c r="G153" s="8"/>
    </row>
    <row r="154" spans="1:7" ht="25.5" hidden="1">
      <c r="A154" s="9" t="s">
        <v>96</v>
      </c>
      <c r="B154" s="10" t="s">
        <v>4</v>
      </c>
      <c r="C154" s="11" t="s">
        <v>144</v>
      </c>
      <c r="D154" s="7"/>
      <c r="E154" s="7"/>
      <c r="F154" s="7"/>
      <c r="G154" s="8"/>
    </row>
    <row r="155" spans="1:7" ht="12.75" hidden="1">
      <c r="A155" s="9" t="s">
        <v>145</v>
      </c>
      <c r="B155" s="10" t="s">
        <v>4</v>
      </c>
      <c r="C155" s="11" t="s">
        <v>146</v>
      </c>
      <c r="D155" s="7"/>
      <c r="E155" s="7"/>
      <c r="F155" s="7"/>
      <c r="G155" s="8"/>
    </row>
    <row r="156" spans="1:7" ht="12.75" hidden="1">
      <c r="A156" s="9" t="s">
        <v>147</v>
      </c>
      <c r="B156" s="10" t="s">
        <v>4</v>
      </c>
      <c r="C156" s="11" t="s">
        <v>148</v>
      </c>
      <c r="D156" s="7"/>
      <c r="E156" s="7"/>
      <c r="F156" s="7"/>
      <c r="G156" s="8"/>
    </row>
    <row r="157" spans="1:7" ht="25.5" hidden="1">
      <c r="A157" s="9" t="s">
        <v>96</v>
      </c>
      <c r="B157" s="10" t="s">
        <v>4</v>
      </c>
      <c r="C157" s="11" t="s">
        <v>149</v>
      </c>
      <c r="D157" s="7"/>
      <c r="E157" s="7"/>
      <c r="F157" s="7"/>
      <c r="G157" s="8"/>
    </row>
    <row r="158" spans="1:7" ht="25.5" hidden="1">
      <c r="A158" s="9" t="s">
        <v>150</v>
      </c>
      <c r="B158" s="10" t="s">
        <v>4</v>
      </c>
      <c r="C158" s="11" t="s">
        <v>151</v>
      </c>
      <c r="D158" s="7"/>
      <c r="E158" s="7"/>
      <c r="F158" s="7"/>
      <c r="G158" s="8"/>
    </row>
    <row r="159" spans="1:7" ht="38.25" hidden="1">
      <c r="A159" s="9" t="s">
        <v>152</v>
      </c>
      <c r="B159" s="10" t="s">
        <v>4</v>
      </c>
      <c r="C159" s="11" t="s">
        <v>153</v>
      </c>
      <c r="D159" s="7"/>
      <c r="E159" s="7"/>
      <c r="F159" s="7"/>
      <c r="G159" s="8"/>
    </row>
    <row r="160" spans="1:7" ht="12.75" hidden="1">
      <c r="A160" s="9" t="s">
        <v>123</v>
      </c>
      <c r="B160" s="10" t="s">
        <v>4</v>
      </c>
      <c r="C160" s="11" t="s">
        <v>154</v>
      </c>
      <c r="D160" s="7"/>
      <c r="E160" s="7"/>
      <c r="F160" s="7"/>
      <c r="G160" s="8"/>
    </row>
    <row r="161" spans="1:7" ht="38.25" hidden="1">
      <c r="A161" s="9" t="s">
        <v>155</v>
      </c>
      <c r="B161" s="10" t="s">
        <v>4</v>
      </c>
      <c r="C161" s="11" t="s">
        <v>156</v>
      </c>
      <c r="D161" s="7"/>
      <c r="E161" s="7"/>
      <c r="F161" s="7"/>
      <c r="G161" s="8"/>
    </row>
    <row r="162" spans="1:7" ht="25.5" hidden="1">
      <c r="A162" s="9" t="s">
        <v>99</v>
      </c>
      <c r="B162" s="10" t="s">
        <v>4</v>
      </c>
      <c r="C162" s="11" t="s">
        <v>157</v>
      </c>
      <c r="D162" s="7"/>
      <c r="E162" s="7"/>
      <c r="F162" s="7"/>
      <c r="G162" s="8"/>
    </row>
    <row r="163" spans="1:7" ht="12.75">
      <c r="A163" s="9" t="s">
        <v>158</v>
      </c>
      <c r="B163" s="10" t="s">
        <v>4</v>
      </c>
      <c r="C163" s="11" t="s">
        <v>159</v>
      </c>
      <c r="D163" s="7"/>
      <c r="E163" s="7"/>
      <c r="F163" s="7"/>
      <c r="G163" s="8"/>
    </row>
    <row r="164" spans="1:7" ht="51">
      <c r="A164" s="9" t="s">
        <v>160</v>
      </c>
      <c r="B164" s="10" t="s">
        <v>4</v>
      </c>
      <c r="C164" s="11" t="s">
        <v>161</v>
      </c>
      <c r="D164" s="7"/>
      <c r="E164" s="7"/>
      <c r="F164" s="7"/>
      <c r="G164" s="8"/>
    </row>
    <row r="165" spans="1:7" ht="12.75">
      <c r="A165" s="9" t="s">
        <v>162</v>
      </c>
      <c r="B165" s="10" t="s">
        <v>4</v>
      </c>
      <c r="C165" s="11" t="s">
        <v>163</v>
      </c>
      <c r="D165" s="7"/>
      <c r="E165" s="7"/>
      <c r="F165" s="7"/>
      <c r="G165" s="8"/>
    </row>
    <row r="166" spans="1:7" ht="12.75">
      <c r="A166" s="9" t="s">
        <v>164</v>
      </c>
      <c r="B166" s="10" t="s">
        <v>4</v>
      </c>
      <c r="C166" s="11" t="s">
        <v>165</v>
      </c>
      <c r="D166" s="7"/>
      <c r="E166" s="7"/>
      <c r="F166" s="7"/>
      <c r="G166" s="8"/>
    </row>
    <row r="167" spans="1:7" ht="12.75">
      <c r="A167" s="9" t="s">
        <v>166</v>
      </c>
      <c r="B167" s="10" t="s">
        <v>4</v>
      </c>
      <c r="C167" s="11" t="s">
        <v>167</v>
      </c>
      <c r="D167" s="7"/>
      <c r="E167" s="7"/>
      <c r="F167" s="7"/>
      <c r="G167" s="8"/>
    </row>
    <row r="168" spans="1:7" ht="25.5">
      <c r="A168" s="9" t="s">
        <v>96</v>
      </c>
      <c r="B168" s="10" t="s">
        <v>4</v>
      </c>
      <c r="C168" s="11" t="s">
        <v>168</v>
      </c>
      <c r="D168" s="7"/>
      <c r="E168" s="7"/>
      <c r="F168" s="7"/>
      <c r="G168" s="8"/>
    </row>
    <row r="169" spans="1:7" ht="12.75">
      <c r="A169" s="9" t="s">
        <v>130</v>
      </c>
      <c r="B169" s="10" t="s">
        <v>4</v>
      </c>
      <c r="C169" s="11" t="s">
        <v>169</v>
      </c>
      <c r="D169" s="7"/>
      <c r="E169" s="7"/>
      <c r="F169" s="7"/>
      <c r="G169" s="8"/>
    </row>
    <row r="170" spans="1:7" ht="25.5">
      <c r="A170" s="9" t="s">
        <v>99</v>
      </c>
      <c r="B170" s="10" t="s">
        <v>4</v>
      </c>
      <c r="C170" s="11" t="s">
        <v>170</v>
      </c>
      <c r="D170" s="7"/>
      <c r="E170" s="7"/>
      <c r="F170" s="7"/>
      <c r="G170" s="8"/>
    </row>
    <row r="171" spans="1:7" ht="12.75">
      <c r="A171" s="9" t="s">
        <v>171</v>
      </c>
      <c r="B171" s="10" t="s">
        <v>4</v>
      </c>
      <c r="C171" s="16" t="s">
        <v>172</v>
      </c>
      <c r="D171" s="6">
        <f>D172+D179+D185+D189+D192</f>
        <v>498000</v>
      </c>
      <c r="E171" s="6">
        <f>E172+E179+E185+E189+E192</f>
        <v>0</v>
      </c>
      <c r="F171" s="6">
        <f>F172+F179+F185+F189+F192</f>
        <v>498000</v>
      </c>
      <c r="G171" s="8">
        <f>E171/D171*100</f>
        <v>0</v>
      </c>
    </row>
    <row r="172" spans="1:7" ht="12.75">
      <c r="A172" s="9" t="s">
        <v>173</v>
      </c>
      <c r="B172" s="10" t="s">
        <v>4</v>
      </c>
      <c r="C172" s="16" t="s">
        <v>251</v>
      </c>
      <c r="D172" s="6">
        <f>D173</f>
        <v>98000</v>
      </c>
      <c r="E172" s="6">
        <f>E173</f>
        <v>0</v>
      </c>
      <c r="F172" s="6">
        <f>D172-E172</f>
        <v>98000</v>
      </c>
      <c r="G172" s="8">
        <f>E172/D172*100</f>
        <v>0</v>
      </c>
    </row>
    <row r="173" spans="1:7" ht="25.5">
      <c r="A173" s="9" t="s">
        <v>96</v>
      </c>
      <c r="B173" s="10" t="s">
        <v>4</v>
      </c>
      <c r="C173" s="11" t="s">
        <v>252</v>
      </c>
      <c r="D173" s="7">
        <f>D174+D175+D176+D177+D178</f>
        <v>98000</v>
      </c>
      <c r="E173" s="7">
        <f>E174+E175+E176+E177+E178</f>
        <v>0</v>
      </c>
      <c r="F173" s="7">
        <f>D173-E173</f>
        <v>98000</v>
      </c>
      <c r="G173" s="8">
        <f>E173/D173*100</f>
        <v>0</v>
      </c>
    </row>
    <row r="174" spans="1:7" ht="12.75">
      <c r="A174" s="9" t="s">
        <v>174</v>
      </c>
      <c r="B174" s="10" t="s">
        <v>4</v>
      </c>
      <c r="C174" s="11" t="s">
        <v>253</v>
      </c>
      <c r="D174" s="7">
        <v>98000</v>
      </c>
      <c r="E174" s="7"/>
      <c r="F174" s="7">
        <f>D174-E174</f>
        <v>98000</v>
      </c>
      <c r="G174" s="8"/>
    </row>
    <row r="175" spans="1:7" ht="12.75">
      <c r="A175" s="9" t="s">
        <v>174</v>
      </c>
      <c r="B175" s="10" t="s">
        <v>4</v>
      </c>
      <c r="C175" s="11"/>
      <c r="D175" s="7"/>
      <c r="E175" s="7"/>
      <c r="F175" s="7">
        <f>D175-E175</f>
        <v>0</v>
      </c>
      <c r="G175" s="8" t="e">
        <f>E175/D175*100</f>
        <v>#DIV/0!</v>
      </c>
    </row>
    <row r="176" spans="1:7" ht="25.5">
      <c r="A176" s="9" t="s">
        <v>99</v>
      </c>
      <c r="B176" s="10" t="s">
        <v>4</v>
      </c>
      <c r="C176" s="13" t="s">
        <v>175</v>
      </c>
      <c r="D176" s="7"/>
      <c r="E176" s="7"/>
      <c r="F176" s="7"/>
      <c r="G176" s="8"/>
    </row>
    <row r="177" spans="1:7" ht="25.5">
      <c r="A177" s="9" t="s">
        <v>99</v>
      </c>
      <c r="B177" s="10" t="s">
        <v>4</v>
      </c>
      <c r="C177" s="13" t="s">
        <v>176</v>
      </c>
      <c r="D177" s="7"/>
      <c r="E177" s="7"/>
      <c r="F177" s="7"/>
      <c r="G177" s="8"/>
    </row>
    <row r="178" spans="1:7" ht="25.5">
      <c r="A178" s="9" t="s">
        <v>99</v>
      </c>
      <c r="B178" s="10" t="s">
        <v>4</v>
      </c>
      <c r="C178" s="13" t="s">
        <v>177</v>
      </c>
      <c r="D178" s="7"/>
      <c r="E178" s="7"/>
      <c r="F178" s="7"/>
      <c r="G178" s="8"/>
    </row>
    <row r="179" spans="1:7" ht="38.25" hidden="1">
      <c r="A179" s="9" t="s">
        <v>178</v>
      </c>
      <c r="B179" s="10" t="s">
        <v>4</v>
      </c>
      <c r="C179" s="16" t="s">
        <v>179</v>
      </c>
      <c r="D179" s="6">
        <f>D180</f>
        <v>0</v>
      </c>
      <c r="E179" s="6">
        <f>E180</f>
        <v>0</v>
      </c>
      <c r="F179" s="6">
        <f>D179-E179</f>
        <v>0</v>
      </c>
      <c r="G179" s="8"/>
    </row>
    <row r="180" spans="1:7" ht="25.5" hidden="1">
      <c r="A180" s="9" t="s">
        <v>96</v>
      </c>
      <c r="B180" s="10" t="s">
        <v>4</v>
      </c>
      <c r="C180" s="11" t="s">
        <v>180</v>
      </c>
      <c r="D180" s="7">
        <f>D181+D182+D183+D184</f>
        <v>0</v>
      </c>
      <c r="E180" s="7">
        <f>E181+E182+E183+E184</f>
        <v>0</v>
      </c>
      <c r="F180" s="7">
        <f>D180-E180</f>
        <v>0</v>
      </c>
      <c r="G180" s="8"/>
    </row>
    <row r="181" spans="1:7" ht="25.5" hidden="1">
      <c r="A181" s="9" t="s">
        <v>181</v>
      </c>
      <c r="B181" s="10" t="s">
        <v>4</v>
      </c>
      <c r="C181" s="11" t="s">
        <v>182</v>
      </c>
      <c r="D181" s="7"/>
      <c r="E181" s="7"/>
      <c r="F181" s="7"/>
      <c r="G181" s="8"/>
    </row>
    <row r="182" spans="1:7" ht="25.5" hidden="1">
      <c r="A182" s="9" t="s">
        <v>99</v>
      </c>
      <c r="B182" s="10" t="s">
        <v>4</v>
      </c>
      <c r="C182" s="11" t="s">
        <v>183</v>
      </c>
      <c r="D182" s="7"/>
      <c r="E182" s="7"/>
      <c r="F182" s="7"/>
      <c r="G182" s="8">
        <v>100</v>
      </c>
    </row>
    <row r="183" spans="1:7" ht="25.5" hidden="1">
      <c r="A183" s="9" t="s">
        <v>99</v>
      </c>
      <c r="B183" s="10" t="s">
        <v>4</v>
      </c>
      <c r="C183" s="11" t="s">
        <v>184</v>
      </c>
      <c r="D183" s="7"/>
      <c r="E183" s="7"/>
      <c r="F183" s="7"/>
      <c r="G183" s="8"/>
    </row>
    <row r="184" spans="1:7" ht="25.5" hidden="1">
      <c r="A184" s="9" t="s">
        <v>99</v>
      </c>
      <c r="B184" s="10" t="s">
        <v>4</v>
      </c>
      <c r="C184" s="11" t="s">
        <v>185</v>
      </c>
      <c r="D184" s="7"/>
      <c r="E184" s="7"/>
      <c r="F184" s="7"/>
      <c r="G184" s="8"/>
    </row>
    <row r="185" spans="1:7" ht="12.75" hidden="1">
      <c r="A185" s="9" t="s">
        <v>186</v>
      </c>
      <c r="B185" s="10" t="s">
        <v>4</v>
      </c>
      <c r="C185" s="16" t="s">
        <v>187</v>
      </c>
      <c r="D185" s="6">
        <f>D186</f>
        <v>0</v>
      </c>
      <c r="E185" s="6">
        <f>E186</f>
        <v>0</v>
      </c>
      <c r="F185" s="6">
        <f>F186</f>
        <v>0</v>
      </c>
      <c r="G185" s="8"/>
    </row>
    <row r="186" spans="1:7" ht="25.5" hidden="1">
      <c r="A186" s="9" t="s">
        <v>96</v>
      </c>
      <c r="B186" s="10" t="s">
        <v>4</v>
      </c>
      <c r="C186" s="11" t="s">
        <v>188</v>
      </c>
      <c r="D186" s="15">
        <f>D187+D188</f>
        <v>0</v>
      </c>
      <c r="E186" s="15">
        <f>E187+E188</f>
        <v>0</v>
      </c>
      <c r="F186" s="15">
        <f>F187+F188</f>
        <v>0</v>
      </c>
      <c r="G186" s="8"/>
    </row>
    <row r="187" spans="1:7" ht="12.75" hidden="1">
      <c r="A187" s="9" t="s">
        <v>136</v>
      </c>
      <c r="B187" s="10" t="s">
        <v>4</v>
      </c>
      <c r="C187" s="11" t="s">
        <v>189</v>
      </c>
      <c r="D187" s="7"/>
      <c r="E187" s="7"/>
      <c r="F187" s="7"/>
      <c r="G187" s="8"/>
    </row>
    <row r="188" spans="1:7" ht="25.5" hidden="1">
      <c r="A188" s="9" t="s">
        <v>99</v>
      </c>
      <c r="B188" s="10" t="s">
        <v>4</v>
      </c>
      <c r="C188" s="11" t="s">
        <v>190</v>
      </c>
      <c r="D188" s="7"/>
      <c r="E188" s="7"/>
      <c r="F188" s="7"/>
      <c r="G188" s="8"/>
    </row>
    <row r="189" spans="1:7" ht="12.75" hidden="1">
      <c r="A189" s="9" t="s">
        <v>191</v>
      </c>
      <c r="B189" s="10" t="s">
        <v>4</v>
      </c>
      <c r="C189" s="16" t="s">
        <v>192</v>
      </c>
      <c r="D189" s="6">
        <f aca="true" t="shared" si="9" ref="D189:F190">D190</f>
        <v>0</v>
      </c>
      <c r="E189" s="6">
        <f t="shared" si="9"/>
        <v>0</v>
      </c>
      <c r="F189" s="6">
        <f t="shared" si="9"/>
        <v>0</v>
      </c>
      <c r="G189" s="8"/>
    </row>
    <row r="190" spans="1:7" ht="25.5" hidden="1">
      <c r="A190" s="9" t="s">
        <v>96</v>
      </c>
      <c r="B190" s="10" t="s">
        <v>4</v>
      </c>
      <c r="C190" s="11" t="s">
        <v>193</v>
      </c>
      <c r="D190" s="7">
        <f t="shared" si="9"/>
        <v>0</v>
      </c>
      <c r="E190" s="7">
        <f t="shared" si="9"/>
        <v>0</v>
      </c>
      <c r="F190" s="7">
        <f t="shared" si="9"/>
        <v>0</v>
      </c>
      <c r="G190" s="8"/>
    </row>
    <row r="191" spans="1:7" ht="25.5" hidden="1">
      <c r="A191" s="9" t="s">
        <v>194</v>
      </c>
      <c r="B191" s="10" t="s">
        <v>4</v>
      </c>
      <c r="C191" s="11" t="s">
        <v>195</v>
      </c>
      <c r="D191" s="7"/>
      <c r="E191" s="7"/>
      <c r="F191" s="7"/>
      <c r="G191" s="8"/>
    </row>
    <row r="192" spans="1:7" ht="25.5">
      <c r="A192" s="3" t="s">
        <v>196</v>
      </c>
      <c r="B192" s="4" t="s">
        <v>4</v>
      </c>
      <c r="C192" s="16" t="s">
        <v>197</v>
      </c>
      <c r="D192" s="6">
        <f>D193</f>
        <v>400000</v>
      </c>
      <c r="E192" s="6">
        <f>E193</f>
        <v>0</v>
      </c>
      <c r="F192" s="6">
        <f>D192-E192</f>
        <v>400000</v>
      </c>
      <c r="G192" s="8">
        <f>E192/D192*100</f>
        <v>0</v>
      </c>
    </row>
    <row r="193" spans="1:7" ht="25.5">
      <c r="A193" s="9" t="s">
        <v>96</v>
      </c>
      <c r="B193" s="10" t="s">
        <v>4</v>
      </c>
      <c r="C193" s="11" t="s">
        <v>198</v>
      </c>
      <c r="D193" s="6">
        <f>D194+D195+D196+D197+D198+D199+D200+D201</f>
        <v>400000</v>
      </c>
      <c r="E193" s="6">
        <f>E194+E195+E196+E197+E198+E199+E200+E201+E202+E203+E204+E205+E206+E207+E208</f>
        <v>0</v>
      </c>
      <c r="F193" s="7">
        <f>D193-E193</f>
        <v>400000</v>
      </c>
      <c r="G193" s="8">
        <f>E193/D193*100</f>
        <v>0</v>
      </c>
    </row>
    <row r="194" spans="1:7" ht="12.75">
      <c r="A194" s="9" t="s">
        <v>117</v>
      </c>
      <c r="B194" s="10" t="s">
        <v>4</v>
      </c>
      <c r="C194" s="11" t="s">
        <v>199</v>
      </c>
      <c r="D194" s="7"/>
      <c r="E194" s="7"/>
      <c r="F194" s="7">
        <f aca="true" t="shared" si="10" ref="F194:F257">D194-E194</f>
        <v>0</v>
      </c>
      <c r="G194" s="8"/>
    </row>
    <row r="195" spans="1:7" ht="25.5">
      <c r="A195" s="9" t="s">
        <v>99</v>
      </c>
      <c r="B195" s="10" t="s">
        <v>4</v>
      </c>
      <c r="C195" s="13" t="s">
        <v>200</v>
      </c>
      <c r="D195" s="7"/>
      <c r="E195" s="7"/>
      <c r="F195" s="7">
        <f t="shared" si="10"/>
        <v>0</v>
      </c>
      <c r="G195" s="8"/>
    </row>
    <row r="196" spans="1:7" ht="25.5">
      <c r="A196" s="9" t="s">
        <v>99</v>
      </c>
      <c r="B196" s="10" t="s">
        <v>4</v>
      </c>
      <c r="C196" s="13" t="s">
        <v>201</v>
      </c>
      <c r="D196" s="7"/>
      <c r="E196" s="7"/>
      <c r="F196" s="7">
        <f t="shared" si="10"/>
        <v>0</v>
      </c>
      <c r="G196" s="8"/>
    </row>
    <row r="197" spans="1:7" ht="25.5">
      <c r="A197" s="9" t="s">
        <v>99</v>
      </c>
      <c r="B197" s="10" t="s">
        <v>4</v>
      </c>
      <c r="C197" s="13" t="s">
        <v>202</v>
      </c>
      <c r="D197" s="7"/>
      <c r="E197" s="7"/>
      <c r="F197" s="7"/>
      <c r="G197" s="8"/>
    </row>
    <row r="198" spans="1:7" ht="25.5">
      <c r="A198" s="9" t="s">
        <v>99</v>
      </c>
      <c r="B198" s="10" t="s">
        <v>4</v>
      </c>
      <c r="C198" s="13" t="s">
        <v>203</v>
      </c>
      <c r="D198" s="7"/>
      <c r="E198" s="7"/>
      <c r="F198" s="7"/>
      <c r="G198" s="8"/>
    </row>
    <row r="199" spans="1:7" ht="25.5">
      <c r="A199" s="9" t="s">
        <v>99</v>
      </c>
      <c r="B199" s="10" t="s">
        <v>4</v>
      </c>
      <c r="C199" s="13" t="s">
        <v>204</v>
      </c>
      <c r="D199" s="7"/>
      <c r="E199" s="7"/>
      <c r="F199" s="7">
        <f t="shared" si="10"/>
        <v>0</v>
      </c>
      <c r="G199" s="8"/>
    </row>
    <row r="200" spans="1:7" ht="25.5">
      <c r="A200" s="9" t="s">
        <v>99</v>
      </c>
      <c r="B200" s="10"/>
      <c r="C200" s="13" t="s">
        <v>205</v>
      </c>
      <c r="D200" s="7"/>
      <c r="E200" s="7"/>
      <c r="F200" s="7">
        <f t="shared" si="10"/>
        <v>0</v>
      </c>
      <c r="G200" s="8"/>
    </row>
    <row r="201" spans="1:7" ht="25.5">
      <c r="A201" s="9" t="s">
        <v>99</v>
      </c>
      <c r="B201" s="10"/>
      <c r="C201" s="13" t="s">
        <v>254</v>
      </c>
      <c r="D201" s="7">
        <v>400000</v>
      </c>
      <c r="E201" s="7"/>
      <c r="F201" s="7">
        <f t="shared" si="10"/>
        <v>400000</v>
      </c>
      <c r="G201" s="8"/>
    </row>
    <row r="202" spans="1:7" ht="12.75" hidden="1">
      <c r="A202" s="9"/>
      <c r="B202" s="10"/>
      <c r="C202" s="13"/>
      <c r="D202" s="7"/>
      <c r="E202" s="7"/>
      <c r="F202" s="7">
        <f t="shared" si="10"/>
        <v>0</v>
      </c>
      <c r="G202" s="8"/>
    </row>
    <row r="203" spans="1:7" ht="12.75" hidden="1">
      <c r="A203" s="9"/>
      <c r="B203" s="10"/>
      <c r="C203" s="13"/>
      <c r="D203" s="7"/>
      <c r="E203" s="7"/>
      <c r="F203" s="7">
        <f t="shared" si="10"/>
        <v>0</v>
      </c>
      <c r="G203" s="8"/>
    </row>
    <row r="204" spans="1:7" ht="12.75" hidden="1">
      <c r="A204" s="9"/>
      <c r="B204" s="10"/>
      <c r="C204" s="13"/>
      <c r="D204" s="7"/>
      <c r="E204" s="7"/>
      <c r="F204" s="7">
        <f t="shared" si="10"/>
        <v>0</v>
      </c>
      <c r="G204" s="8"/>
    </row>
    <row r="205" spans="1:7" ht="12.75" hidden="1">
      <c r="A205" s="9"/>
      <c r="B205" s="10"/>
      <c r="C205" s="13"/>
      <c r="D205" s="7"/>
      <c r="E205" s="7"/>
      <c r="F205" s="7">
        <f t="shared" si="10"/>
        <v>0</v>
      </c>
      <c r="G205" s="8"/>
    </row>
    <row r="206" spans="1:7" ht="12.75" hidden="1">
      <c r="A206" s="9"/>
      <c r="B206" s="10"/>
      <c r="C206" s="13"/>
      <c r="D206" s="7"/>
      <c r="E206" s="7"/>
      <c r="F206" s="7">
        <f t="shared" si="10"/>
        <v>0</v>
      </c>
      <c r="G206" s="8"/>
    </row>
    <row r="207" spans="1:7" ht="12.75" hidden="1">
      <c r="A207" s="9"/>
      <c r="B207" s="10"/>
      <c r="C207" s="13"/>
      <c r="D207" s="7"/>
      <c r="E207" s="7"/>
      <c r="F207" s="7">
        <f t="shared" si="10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10"/>
        <v>0</v>
      </c>
      <c r="G208" s="8"/>
    </row>
    <row r="209" spans="1:7" ht="12.75" hidden="1">
      <c r="A209" s="9"/>
      <c r="B209" s="10"/>
      <c r="C209" s="11"/>
      <c r="D209" s="7"/>
      <c r="E209" s="7"/>
      <c r="F209" s="7">
        <f t="shared" si="10"/>
        <v>0</v>
      </c>
      <c r="G209" s="8"/>
    </row>
    <row r="210" spans="1:7" ht="12.75" hidden="1">
      <c r="A210" s="9"/>
      <c r="B210" s="10"/>
      <c r="C210" s="11"/>
      <c r="D210" s="7"/>
      <c r="E210" s="7"/>
      <c r="F210" s="7">
        <f t="shared" si="10"/>
        <v>0</v>
      </c>
      <c r="G210" s="8"/>
    </row>
    <row r="211" spans="1:7" ht="12.75" hidden="1">
      <c r="A211" s="9"/>
      <c r="B211" s="10"/>
      <c r="C211" s="11"/>
      <c r="D211" s="7"/>
      <c r="E211" s="7"/>
      <c r="F211" s="7">
        <f t="shared" si="10"/>
        <v>0</v>
      </c>
      <c r="G211" s="8"/>
    </row>
    <row r="212" spans="1:7" ht="12.75" hidden="1">
      <c r="A212" s="9"/>
      <c r="B212" s="10"/>
      <c r="C212" s="11"/>
      <c r="D212" s="7"/>
      <c r="E212" s="7"/>
      <c r="F212" s="7">
        <f t="shared" si="10"/>
        <v>0</v>
      </c>
      <c r="G212" s="8"/>
    </row>
    <row r="213" spans="1:7" ht="12.75" hidden="1">
      <c r="A213" s="9"/>
      <c r="B213" s="10"/>
      <c r="C213" s="13"/>
      <c r="D213" s="7"/>
      <c r="E213" s="7"/>
      <c r="F213" s="7">
        <f t="shared" si="10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10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10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10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10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10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10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10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0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0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0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0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0"/>
        <v>0</v>
      </c>
      <c r="G225" s="8"/>
    </row>
    <row r="226" spans="1:7" ht="12.75" hidden="1">
      <c r="A226" s="9"/>
      <c r="B226" s="10"/>
      <c r="C226" s="11"/>
      <c r="D226" s="7"/>
      <c r="E226" s="7"/>
      <c r="F226" s="7">
        <f t="shared" si="10"/>
        <v>0</v>
      </c>
      <c r="G226" s="8"/>
    </row>
    <row r="227" spans="1:7" ht="12.75" hidden="1">
      <c r="A227" s="9"/>
      <c r="B227" s="10"/>
      <c r="C227" s="11"/>
      <c r="D227" s="7"/>
      <c r="E227" s="7"/>
      <c r="F227" s="7">
        <f t="shared" si="10"/>
        <v>0</v>
      </c>
      <c r="G227" s="8"/>
    </row>
    <row r="228" spans="1:7" ht="12.75" hidden="1">
      <c r="A228" s="9"/>
      <c r="B228" s="10"/>
      <c r="C228" s="11"/>
      <c r="D228" s="7"/>
      <c r="E228" s="7"/>
      <c r="F228" s="7">
        <f t="shared" si="10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10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0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10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10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0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0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10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10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0"/>
        <v>0</v>
      </c>
      <c r="G237" s="8"/>
    </row>
    <row r="238" spans="1:7" ht="12.75" hidden="1">
      <c r="A238" s="9"/>
      <c r="B238" s="10"/>
      <c r="C238" s="11"/>
      <c r="D238" s="7"/>
      <c r="E238" s="7"/>
      <c r="F238" s="7">
        <f t="shared" si="10"/>
        <v>0</v>
      </c>
      <c r="G238" s="8"/>
    </row>
    <row r="239" spans="1:7" ht="12.75" hidden="1">
      <c r="A239" s="9"/>
      <c r="B239" s="10"/>
      <c r="C239" s="11"/>
      <c r="D239" s="7"/>
      <c r="E239" s="7"/>
      <c r="F239" s="7">
        <f t="shared" si="10"/>
        <v>0</v>
      </c>
      <c r="G239" s="8"/>
    </row>
    <row r="240" spans="1:7" ht="12.75" hidden="1">
      <c r="A240" s="9"/>
      <c r="B240" s="10"/>
      <c r="C240" s="11"/>
      <c r="D240" s="7"/>
      <c r="E240" s="7"/>
      <c r="F240" s="7">
        <f t="shared" si="10"/>
        <v>0</v>
      </c>
      <c r="G240" s="8"/>
    </row>
    <row r="241" spans="1:7" ht="12.75" hidden="1">
      <c r="A241" s="9"/>
      <c r="B241" s="10"/>
      <c r="C241" s="11"/>
      <c r="D241" s="7"/>
      <c r="E241" s="7"/>
      <c r="F241" s="7">
        <f t="shared" si="10"/>
        <v>0</v>
      </c>
      <c r="G241" s="8"/>
    </row>
    <row r="242" spans="1:7" ht="12.75" hidden="1">
      <c r="A242" s="9"/>
      <c r="B242" s="10"/>
      <c r="C242" s="11"/>
      <c r="D242" s="7"/>
      <c r="E242" s="7"/>
      <c r="F242" s="7">
        <f t="shared" si="10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10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10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10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0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0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0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0"/>
        <v>0</v>
      </c>
      <c r="G249" s="8"/>
    </row>
    <row r="250" spans="1:7" ht="12.75" hidden="1">
      <c r="A250" s="3"/>
      <c r="B250" s="4"/>
      <c r="C250" s="5"/>
      <c r="D250" s="6"/>
      <c r="E250" s="6"/>
      <c r="F250" s="7">
        <f t="shared" si="10"/>
        <v>0</v>
      </c>
      <c r="G250" s="8"/>
    </row>
    <row r="251" spans="1:7" ht="12.75" hidden="1">
      <c r="A251" s="3"/>
      <c r="B251" s="4"/>
      <c r="C251" s="5"/>
      <c r="D251" s="6"/>
      <c r="E251" s="6"/>
      <c r="F251" s="7">
        <f t="shared" si="10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10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0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0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10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0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0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>D258-E258</f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>D259-E259</f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>D260-E260</f>
        <v>0</v>
      </c>
      <c r="G260" s="8"/>
    </row>
    <row r="261" spans="1:7" ht="25.5">
      <c r="A261" s="3" t="s">
        <v>206</v>
      </c>
      <c r="B261" s="4" t="s">
        <v>207</v>
      </c>
      <c r="C261" s="5" t="s">
        <v>4</v>
      </c>
      <c r="D261" s="6"/>
      <c r="E261" s="6"/>
      <c r="F261" s="6"/>
      <c r="G261" s="8"/>
    </row>
    <row r="262" spans="1:7" ht="12.75">
      <c r="A262" s="3" t="s">
        <v>208</v>
      </c>
      <c r="B262" s="4" t="s">
        <v>209</v>
      </c>
      <c r="C262" s="5" t="s">
        <v>210</v>
      </c>
      <c r="D262" s="6"/>
      <c r="E262" s="6">
        <v>82385.93</v>
      </c>
      <c r="F262" s="6"/>
      <c r="G262" s="8"/>
    </row>
    <row r="263" spans="1:7" ht="12.75">
      <c r="A263" s="3" t="s">
        <v>211</v>
      </c>
      <c r="B263" s="4" t="s">
        <v>212</v>
      </c>
      <c r="C263" s="5" t="s">
        <v>213</v>
      </c>
      <c r="D263" s="6"/>
      <c r="E263" s="6">
        <f>E262+E10-E68</f>
        <v>175264.43999999997</v>
      </c>
      <c r="F263" s="6"/>
      <c r="G263" s="8"/>
    </row>
    <row r="264" spans="1:7" ht="12.75">
      <c r="A264" s="3" t="s">
        <v>214</v>
      </c>
      <c r="B264" s="4" t="s">
        <v>215</v>
      </c>
      <c r="C264" s="5" t="s">
        <v>4</v>
      </c>
      <c r="D264" s="6"/>
      <c r="E264" s="6"/>
      <c r="F264" s="6"/>
      <c r="G264" s="8"/>
    </row>
    <row r="265" spans="4:7" ht="12.75">
      <c r="D265" s="17"/>
      <c r="E265" s="17"/>
      <c r="F265" s="17"/>
      <c r="G265" s="17"/>
    </row>
    <row r="266" spans="4:7" ht="12.75">
      <c r="D266" s="17" t="s">
        <v>216</v>
      </c>
      <c r="E266" s="17"/>
      <c r="F266" s="17"/>
      <c r="G266" s="17"/>
    </row>
    <row r="267" spans="1:8" ht="12.75">
      <c r="A267" s="21" t="s">
        <v>217</v>
      </c>
      <c r="B267" s="22"/>
      <c r="C267" s="22"/>
      <c r="D267" s="22"/>
      <c r="E267" s="22"/>
      <c r="F267" s="22"/>
      <c r="G267" s="22"/>
      <c r="H267" s="22"/>
    </row>
    <row r="268" spans="1:8" ht="12.75">
      <c r="A268" s="18" t="s">
        <v>218</v>
      </c>
      <c r="B268" s="1"/>
      <c r="C268" s="1"/>
      <c r="D268" s="1"/>
      <c r="E268" s="1"/>
      <c r="F268" s="1"/>
      <c r="G268" s="1"/>
      <c r="H268" s="1"/>
    </row>
    <row r="269" spans="4:7" ht="12.75">
      <c r="D269" s="17"/>
      <c r="E269" s="17"/>
      <c r="F269" s="17"/>
      <c r="G269" s="17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</sheetData>
  <mergeCells count="9">
    <mergeCell ref="A1:G1"/>
    <mergeCell ref="A2:G2"/>
    <mergeCell ref="A3:G3"/>
    <mergeCell ref="A4:G4"/>
    <mergeCell ref="A267:H267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6"/>
  <sheetViews>
    <sheetView workbookViewId="0" topLeftCell="A64">
      <selection activeCell="D79" sqref="D79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7"/>
      <c r="B1" s="28"/>
      <c r="C1" s="28"/>
      <c r="D1" s="28"/>
      <c r="E1" s="28"/>
      <c r="F1" s="28"/>
      <c r="G1" s="28"/>
    </row>
    <row r="2" spans="1:7" ht="12.75">
      <c r="A2" s="29" t="s">
        <v>0</v>
      </c>
      <c r="B2" s="26"/>
      <c r="C2" s="26"/>
      <c r="D2" s="26"/>
      <c r="E2" s="26"/>
      <c r="F2" s="26"/>
      <c r="G2" s="26"/>
    </row>
    <row r="3" spans="1:7" ht="12.75">
      <c r="A3" s="23" t="s">
        <v>1</v>
      </c>
      <c r="B3" s="24"/>
      <c r="C3" s="24"/>
      <c r="D3" s="24"/>
      <c r="E3" s="24"/>
      <c r="F3" s="24"/>
      <c r="G3" s="24"/>
    </row>
    <row r="4" spans="1:7" ht="12.75">
      <c r="A4" s="23" t="s">
        <v>2</v>
      </c>
      <c r="B4" s="24"/>
      <c r="C4" s="24"/>
      <c r="D4" s="24"/>
      <c r="E4" s="24"/>
      <c r="F4" s="24"/>
      <c r="G4" s="24"/>
    </row>
    <row r="5" spans="1:7" ht="12.75">
      <c r="A5" s="23" t="s">
        <v>3</v>
      </c>
      <c r="B5" s="24"/>
      <c r="C5" s="24"/>
      <c r="D5" s="24"/>
      <c r="E5" s="24"/>
      <c r="F5" s="24"/>
      <c r="G5" s="24"/>
    </row>
    <row r="6" spans="1:7" ht="12.75">
      <c r="A6" s="23" t="s">
        <v>305</v>
      </c>
      <c r="B6" s="24"/>
      <c r="C6" s="24"/>
      <c r="D6" s="24"/>
      <c r="E6" s="24"/>
      <c r="F6" s="24"/>
      <c r="G6" s="24"/>
    </row>
    <row r="7" spans="1:7" ht="12.75">
      <c r="A7" s="23" t="s">
        <v>4</v>
      </c>
      <c r="B7" s="24"/>
      <c r="C7" s="24"/>
      <c r="D7" s="24"/>
      <c r="E7" s="24"/>
      <c r="F7" s="24"/>
      <c r="G7" s="24"/>
    </row>
    <row r="8" spans="1:7" ht="12.75">
      <c r="A8" s="25" t="s">
        <v>5</v>
      </c>
      <c r="B8" s="26"/>
      <c r="C8" s="26"/>
      <c r="D8" s="26"/>
      <c r="E8" s="26"/>
      <c r="F8" s="26"/>
      <c r="G8" s="26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D13+D17+D18+D19+D20+D21+D22+D23+D24+D26+D27+D28+D29+D30+D31+D32+D33+D34+D35+D36+D40+D44+D48+D50+D51+D52+D53+D56+D57+D58+D59+D60+D61+D62+D64+D63+D65+D66+D67+D68+D69</f>
        <v>4006236</v>
      </c>
      <c r="E10" s="6">
        <f>E13+E17+E18+E19+E20+E21+E22+E23+E24+E26+E27+E28+E29+E30+E31+E32+E33+E34+E35+E36+E40+E44+E48+E50+E51+E52+E53+E56+E57+E58+E59+E60+E61+E62+E64+E63+E65+E66+E67+E68+E69</f>
        <v>3655262.1399999997</v>
      </c>
      <c r="F10" s="7">
        <f>D10-E10</f>
        <v>350973.86000000034</v>
      </c>
      <c r="G10" s="8">
        <f>E10/D10*100</f>
        <v>91.23931141350633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201174.4</v>
      </c>
      <c r="F13" s="7">
        <f>D13-E13</f>
        <v>72825.6</v>
      </c>
      <c r="G13" s="12">
        <f>E13/D13*100</f>
        <v>73.42131386861314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201174.4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>
        <v>1519.9</v>
      </c>
      <c r="F20" s="7">
        <f t="shared" si="0"/>
        <v>-1519.9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2.05</v>
      </c>
      <c r="F21" s="7">
        <f t="shared" si="0"/>
        <v>-2.05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820.02</v>
      </c>
      <c r="F22" s="7">
        <f t="shared" si="0"/>
        <v>-820.02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220</v>
      </c>
      <c r="B25" s="10"/>
      <c r="C25" s="11" t="s">
        <v>221</v>
      </c>
      <c r="D25" s="7">
        <f>D26+D27+D28+D29</f>
        <v>380000</v>
      </c>
      <c r="E25" s="7">
        <f>E26+E27+E28+E29</f>
        <v>241604.58</v>
      </c>
      <c r="F25" s="7">
        <f t="shared" si="0"/>
        <v>138395.42</v>
      </c>
      <c r="G25" s="7">
        <f>G26+G27+G28+G29</f>
        <v>0</v>
      </c>
    </row>
    <row r="26" spans="1:7" ht="12.75">
      <c r="A26" s="9" t="s">
        <v>220</v>
      </c>
      <c r="B26" s="10"/>
      <c r="C26" s="11" t="s">
        <v>222</v>
      </c>
      <c r="D26" s="7"/>
      <c r="E26" s="7">
        <v>91988.66</v>
      </c>
      <c r="F26" s="7"/>
      <c r="G26" s="8"/>
    </row>
    <row r="27" spans="1:7" ht="12.75">
      <c r="A27" s="9" t="s">
        <v>220</v>
      </c>
      <c r="B27" s="10"/>
      <c r="C27" s="11" t="s">
        <v>223</v>
      </c>
      <c r="D27" s="7"/>
      <c r="E27" s="7">
        <v>2022.68</v>
      </c>
      <c r="F27" s="7"/>
      <c r="G27" s="8"/>
    </row>
    <row r="28" spans="1:7" ht="12.75">
      <c r="A28" s="9" t="s">
        <v>220</v>
      </c>
      <c r="B28" s="10"/>
      <c r="C28" s="11" t="s">
        <v>224</v>
      </c>
      <c r="D28" s="7">
        <v>380000</v>
      </c>
      <c r="E28" s="7">
        <v>153125.59</v>
      </c>
      <c r="F28" s="7"/>
      <c r="G28" s="8"/>
    </row>
    <row r="29" spans="1:7" ht="12.75">
      <c r="A29" s="9" t="s">
        <v>220</v>
      </c>
      <c r="B29" s="10"/>
      <c r="C29" s="11" t="s">
        <v>225</v>
      </c>
      <c r="D29" s="7"/>
      <c r="E29" s="7">
        <v>-5532.35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>
        <v>800.5</v>
      </c>
      <c r="F30" s="7">
        <f t="shared" si="0"/>
        <v>4199.5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>
        <v>5.92</v>
      </c>
      <c r="F31" s="7">
        <f t="shared" si="0"/>
        <v>-5.92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129551.73</v>
      </c>
      <c r="F36" s="7">
        <f t="shared" si="0"/>
        <v>46448.270000000004</v>
      </c>
      <c r="G36" s="12">
        <f>E36/D36*100</f>
        <v>73.6089375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128217.56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1334.17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150952.85</v>
      </c>
      <c r="F40" s="7">
        <f t="shared" si="0"/>
        <v>2047.1499999999942</v>
      </c>
      <c r="G40" s="12">
        <f>E40/D40*100</f>
        <v>98.66199346405229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147936.37</v>
      </c>
      <c r="F41" s="7"/>
      <c r="G41" s="12">
        <f>E41/D41*100</f>
        <v>96.69043790849673</v>
      </c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3016.48</v>
      </c>
      <c r="F42" s="7"/>
      <c r="G42" s="12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12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141280.51</v>
      </c>
      <c r="F44" s="7">
        <f>D44-E44</f>
        <v>21719.48999999999</v>
      </c>
      <c r="G44" s="12">
        <f>E44/D44*100</f>
        <v>86.67515950920246</v>
      </c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140689.25</v>
      </c>
      <c r="F45" s="7">
        <f>D45-E45</f>
        <v>22310.75</v>
      </c>
      <c r="G45" s="12">
        <f>E45/D45*100</f>
        <v>86.31242331288344</v>
      </c>
    </row>
    <row r="46" spans="1:7" ht="76.5">
      <c r="A46" s="9" t="s">
        <v>49</v>
      </c>
      <c r="B46" s="10" t="s">
        <v>4</v>
      </c>
      <c r="C46" s="11" t="s">
        <v>52</v>
      </c>
      <c r="D46" s="7"/>
      <c r="E46" s="7">
        <v>591.26</v>
      </c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11085</v>
      </c>
      <c r="F48" s="7">
        <f aca="true" t="shared" si="1" ref="F48:F53">D48-E48</f>
        <v>3915</v>
      </c>
      <c r="G48" s="12">
        <f>E48/D48*100</f>
        <v>73.9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11085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54297.22</v>
      </c>
      <c r="F53" s="7">
        <f t="shared" si="1"/>
        <v>-24297.22</v>
      </c>
      <c r="G53" s="12">
        <f>E53/D53*100</f>
        <v>180.99073333333334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54297.22</v>
      </c>
      <c r="F54" s="7"/>
      <c r="G54" s="12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12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1650</v>
      </c>
      <c r="F56" s="7"/>
      <c r="G56" s="12">
        <f>E56/D56*100</f>
        <v>55.00000000000001</v>
      </c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21432.51</v>
      </c>
      <c r="F57" s="7"/>
      <c r="G57" s="12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12"/>
    </row>
    <row r="59" spans="1:7" ht="51">
      <c r="A59" s="9" t="s">
        <v>73</v>
      </c>
      <c r="B59" s="10" t="s">
        <v>4</v>
      </c>
      <c r="C59" s="11" t="s">
        <v>74</v>
      </c>
      <c r="D59" s="7"/>
      <c r="E59" s="7">
        <v>37542.45</v>
      </c>
      <c r="F59" s="7">
        <f>D59-E59</f>
        <v>-37542.45</v>
      </c>
      <c r="G59" s="12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>
        <v>46405</v>
      </c>
      <c r="F60" s="7"/>
      <c r="G60" s="8"/>
    </row>
    <row r="61" spans="1:7" ht="12.75">
      <c r="A61" s="9" t="s">
        <v>77</v>
      </c>
      <c r="B61" s="10"/>
      <c r="C61" s="11" t="s">
        <v>78</v>
      </c>
      <c r="D61" s="7"/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966492.5</v>
      </c>
      <c r="F62" s="7"/>
      <c r="G62" s="12">
        <f>E62/D62*100</f>
        <v>83.33333333333334</v>
      </c>
    </row>
    <row r="63" spans="1:7" ht="27" customHeight="1">
      <c r="A63" s="9" t="s">
        <v>292</v>
      </c>
      <c r="B63" s="10" t="s">
        <v>4</v>
      </c>
      <c r="C63" s="11" t="s">
        <v>291</v>
      </c>
      <c r="D63" s="7">
        <v>359940</v>
      </c>
      <c r="E63" s="7">
        <v>359940</v>
      </c>
      <c r="F63" s="7"/>
      <c r="G63" s="12">
        <f>E63/D63*100</f>
        <v>100</v>
      </c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179158</v>
      </c>
      <c r="F64" s="7">
        <f aca="true" t="shared" si="2" ref="F64:F71">D64-E64</f>
        <v>0</v>
      </c>
      <c r="G64" s="12">
        <f>E64/D64*100</f>
        <v>100</v>
      </c>
    </row>
    <row r="65" spans="1:7" ht="25.5">
      <c r="A65" s="9" t="s">
        <v>85</v>
      </c>
      <c r="B65" s="10" t="s">
        <v>4</v>
      </c>
      <c r="C65" s="11" t="s">
        <v>287</v>
      </c>
      <c r="D65" s="7">
        <v>247000</v>
      </c>
      <c r="E65" s="7">
        <v>247000</v>
      </c>
      <c r="F65" s="7">
        <f t="shared" si="2"/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400000</v>
      </c>
      <c r="F66" s="7">
        <f t="shared" si="2"/>
        <v>0</v>
      </c>
      <c r="G66" s="12">
        <f>E66/D66*100</f>
        <v>100</v>
      </c>
    </row>
    <row r="67" spans="1:7" ht="12.75">
      <c r="A67" s="9" t="s">
        <v>87</v>
      </c>
      <c r="B67" s="10"/>
      <c r="C67" s="11" t="s">
        <v>306</v>
      </c>
      <c r="D67" s="7">
        <v>382547</v>
      </c>
      <c r="E67" s="7">
        <v>382547</v>
      </c>
      <c r="F67" s="7">
        <f t="shared" si="2"/>
        <v>0</v>
      </c>
      <c r="G67" s="12">
        <f>E67/D67*100</f>
        <v>100</v>
      </c>
    </row>
    <row r="68" spans="1:7" ht="12.75">
      <c r="A68" s="9" t="s">
        <v>87</v>
      </c>
      <c r="B68" s="10"/>
      <c r="C68" s="11" t="s">
        <v>307</v>
      </c>
      <c r="D68" s="7">
        <v>51220</v>
      </c>
      <c r="E68" s="7">
        <v>52000</v>
      </c>
      <c r="F68" s="7">
        <f t="shared" si="2"/>
        <v>-780</v>
      </c>
      <c r="G68" s="12">
        <f>E68/D68*100</f>
        <v>101.5228426395939</v>
      </c>
    </row>
    <row r="69" spans="1:7" ht="12.75">
      <c r="A69" s="9" t="s">
        <v>87</v>
      </c>
      <c r="B69" s="10"/>
      <c r="C69" s="11" t="s">
        <v>308</v>
      </c>
      <c r="D69" s="7">
        <v>27580</v>
      </c>
      <c r="E69" s="7">
        <v>28000</v>
      </c>
      <c r="F69" s="7">
        <f t="shared" si="2"/>
        <v>-420</v>
      </c>
      <c r="G69" s="12">
        <f>E69/D69*100</f>
        <v>101.5228426395939</v>
      </c>
    </row>
    <row r="70" spans="1:7" ht="12.75">
      <c r="A70" s="3" t="s">
        <v>89</v>
      </c>
      <c r="B70" s="4" t="s">
        <v>90</v>
      </c>
      <c r="C70" s="5" t="s">
        <v>91</v>
      </c>
      <c r="D70" s="6">
        <f>D71+D76+D114+D118+D134+D145+D152+D177+D142</f>
        <v>4088621.9299999997</v>
      </c>
      <c r="E70" s="6">
        <f>E71+E76+E114+E118+E134+E145+E152+E177+E142</f>
        <v>2965365.1900000004</v>
      </c>
      <c r="F70" s="6">
        <f t="shared" si="2"/>
        <v>1123256.7399999993</v>
      </c>
      <c r="G70" s="8">
        <f aca="true" t="shared" si="3" ref="G70:G79">E70/D70*100</f>
        <v>72.5272534552981</v>
      </c>
    </row>
    <row r="71" spans="1:7" ht="38.25">
      <c r="A71" s="9" t="s">
        <v>92</v>
      </c>
      <c r="B71" s="10" t="s">
        <v>4</v>
      </c>
      <c r="C71" s="11" t="s">
        <v>93</v>
      </c>
      <c r="D71" s="6">
        <f>D72</f>
        <v>546695.86</v>
      </c>
      <c r="E71" s="6">
        <f>E72</f>
        <v>482705.27</v>
      </c>
      <c r="F71" s="6">
        <f t="shared" si="2"/>
        <v>63990.58999999997</v>
      </c>
      <c r="G71" s="8">
        <f t="shared" si="3"/>
        <v>88.29502934227452</v>
      </c>
    </row>
    <row r="72" spans="1:7" ht="12.75">
      <c r="A72" s="9" t="s">
        <v>94</v>
      </c>
      <c r="B72" s="10" t="s">
        <v>4</v>
      </c>
      <c r="C72" s="14" t="s">
        <v>95</v>
      </c>
      <c r="D72" s="7">
        <f>D73</f>
        <v>546695.86</v>
      </c>
      <c r="E72" s="7">
        <f>E73</f>
        <v>482705.27</v>
      </c>
      <c r="F72" s="7">
        <f aca="true" t="shared" si="4" ref="F72:F96">D72-E72</f>
        <v>63990.58999999997</v>
      </c>
      <c r="G72" s="12">
        <f t="shared" si="3"/>
        <v>88.29502934227452</v>
      </c>
    </row>
    <row r="73" spans="1:7" ht="25.5">
      <c r="A73" s="9" t="s">
        <v>96</v>
      </c>
      <c r="B73" s="10" t="s">
        <v>4</v>
      </c>
      <c r="C73" s="14" t="s">
        <v>97</v>
      </c>
      <c r="D73" s="7">
        <f>D74+D75</f>
        <v>546695.86</v>
      </c>
      <c r="E73" s="7">
        <f>E74+E75</f>
        <v>482705.27</v>
      </c>
      <c r="F73" s="7">
        <f t="shared" si="4"/>
        <v>63990.58999999997</v>
      </c>
      <c r="G73" s="12">
        <f t="shared" si="3"/>
        <v>88.29502934227452</v>
      </c>
    </row>
    <row r="74" spans="1:7" ht="12.75">
      <c r="A74" s="9" t="s">
        <v>98</v>
      </c>
      <c r="B74" s="10" t="s">
        <v>4</v>
      </c>
      <c r="C74" s="14" t="s">
        <v>226</v>
      </c>
      <c r="D74" s="7">
        <v>420817.08</v>
      </c>
      <c r="E74" s="7">
        <v>373988.68</v>
      </c>
      <c r="F74" s="7">
        <f t="shared" si="4"/>
        <v>46828.40000000002</v>
      </c>
      <c r="G74" s="12">
        <f t="shared" si="3"/>
        <v>88.87202962389263</v>
      </c>
    </row>
    <row r="75" spans="1:7" ht="25.5">
      <c r="A75" s="9" t="s">
        <v>99</v>
      </c>
      <c r="B75" s="10" t="s">
        <v>4</v>
      </c>
      <c r="C75" s="14" t="s">
        <v>227</v>
      </c>
      <c r="D75" s="7">
        <v>125878.78</v>
      </c>
      <c r="E75" s="7">
        <v>108716.59</v>
      </c>
      <c r="F75" s="7">
        <f t="shared" si="4"/>
        <v>17162.190000000002</v>
      </c>
      <c r="G75" s="12">
        <f t="shared" si="3"/>
        <v>86.36609760596663</v>
      </c>
    </row>
    <row r="76" spans="1:7" ht="51">
      <c r="A76" s="9" t="s">
        <v>100</v>
      </c>
      <c r="B76" s="10" t="s">
        <v>4</v>
      </c>
      <c r="C76" s="14" t="s">
        <v>101</v>
      </c>
      <c r="D76" s="6">
        <f>D77</f>
        <v>1431816.67</v>
      </c>
      <c r="E76" s="6">
        <f>E77</f>
        <v>1157260.4000000004</v>
      </c>
      <c r="F76" s="6">
        <f t="shared" si="4"/>
        <v>274556.26999999955</v>
      </c>
      <c r="G76" s="8">
        <f t="shared" si="3"/>
        <v>80.82462121355246</v>
      </c>
    </row>
    <row r="77" spans="1:7" ht="12.75">
      <c r="A77" s="9" t="s">
        <v>102</v>
      </c>
      <c r="B77" s="10" t="s">
        <v>4</v>
      </c>
      <c r="C77" s="14" t="s">
        <v>243</v>
      </c>
      <c r="D77" s="7">
        <f>D78</f>
        <v>1431816.67</v>
      </c>
      <c r="E77" s="7">
        <f>E78</f>
        <v>1157260.4000000004</v>
      </c>
      <c r="F77" s="7">
        <f t="shared" si="4"/>
        <v>274556.26999999955</v>
      </c>
      <c r="G77" s="12">
        <f t="shared" si="3"/>
        <v>80.82462121355246</v>
      </c>
    </row>
    <row r="78" spans="1:7" ht="25.5">
      <c r="A78" s="9" t="s">
        <v>96</v>
      </c>
      <c r="B78" s="10" t="s">
        <v>4</v>
      </c>
      <c r="C78" s="14" t="s">
        <v>243</v>
      </c>
      <c r="D78" s="7">
        <f>D79+D80+D81+D82+D83+D84+D85+D86+D87+D88+D89+D90+D91+D92+D93+D94+D95+D96+D97+D98+D99+D100+D101+D102+D103+D104+D105+D106+D107+D108+D109+D110+D111+D112</f>
        <v>1431816.67</v>
      </c>
      <c r="E78" s="7">
        <f>E79+E80+E81+E82+E83+E84+E85+E86+E87+E88+E89+E90+E91+E92+E93+E94+E95+E96+E97+E98+E99+E100+E101+E102+E103+E104+E105+E106+E107+E108+E109+E110+E111+E112</f>
        <v>1157260.4000000004</v>
      </c>
      <c r="F78" s="7">
        <f>F79+F80+F81+F82+F83+F84+F85+F86+F87+F88+F89+F90+F91+F92+F93+F94+F95+F96+F97+F98+F99+F100+F101+F102+F103+F104+F105+F106+F107+F108+F109+F110+F111+F112</f>
        <v>274556.26999999996</v>
      </c>
      <c r="G78" s="12">
        <f t="shared" si="3"/>
        <v>80.82462121355246</v>
      </c>
    </row>
    <row r="79" spans="1:7" ht="12.75">
      <c r="A79" s="9" t="s">
        <v>98</v>
      </c>
      <c r="B79" s="10" t="s">
        <v>4</v>
      </c>
      <c r="C79" s="13" t="s">
        <v>228</v>
      </c>
      <c r="D79" s="7">
        <v>790274.14</v>
      </c>
      <c r="E79" s="7">
        <v>719891.28</v>
      </c>
      <c r="F79" s="7">
        <f t="shared" si="4"/>
        <v>70382.85999999999</v>
      </c>
      <c r="G79" s="12">
        <f t="shared" si="3"/>
        <v>91.09386775581446</v>
      </c>
    </row>
    <row r="80" spans="1:7" ht="25.5">
      <c r="A80" s="9" t="s">
        <v>99</v>
      </c>
      <c r="B80" s="10" t="s">
        <v>4</v>
      </c>
      <c r="C80" s="13" t="s">
        <v>229</v>
      </c>
      <c r="D80" s="7">
        <v>500</v>
      </c>
      <c r="E80" s="7">
        <v>500</v>
      </c>
      <c r="F80" s="7">
        <f t="shared" si="4"/>
        <v>0</v>
      </c>
      <c r="G80" s="12"/>
    </row>
    <row r="81" spans="1:7" ht="25.5">
      <c r="A81" s="9" t="s">
        <v>99</v>
      </c>
      <c r="B81" s="10" t="s">
        <v>4</v>
      </c>
      <c r="C81" s="13" t="s">
        <v>230</v>
      </c>
      <c r="D81" s="7">
        <v>230562</v>
      </c>
      <c r="E81" s="7">
        <v>202791.31</v>
      </c>
      <c r="F81" s="7">
        <f t="shared" si="4"/>
        <v>27770.690000000002</v>
      </c>
      <c r="G81" s="12">
        <f aca="true" t="shared" si="5" ref="G81:G120">E81/D81*100</f>
        <v>87.95521811920437</v>
      </c>
    </row>
    <row r="82" spans="1:7" ht="25.5">
      <c r="A82" s="9" t="s">
        <v>99</v>
      </c>
      <c r="B82" s="10" t="s">
        <v>4</v>
      </c>
      <c r="C82" s="13" t="s">
        <v>284</v>
      </c>
      <c r="D82" s="7">
        <v>25350</v>
      </c>
      <c r="E82" s="7">
        <v>19421.16</v>
      </c>
      <c r="F82" s="7">
        <f t="shared" si="4"/>
        <v>5928.84</v>
      </c>
      <c r="G82" s="12">
        <f t="shared" si="5"/>
        <v>76.61207100591716</v>
      </c>
    </row>
    <row r="83" spans="1:7" ht="25.5">
      <c r="A83" s="9" t="s">
        <v>99</v>
      </c>
      <c r="B83" s="10" t="s">
        <v>4</v>
      </c>
      <c r="C83" s="13" t="s">
        <v>232</v>
      </c>
      <c r="D83" s="7">
        <v>23436</v>
      </c>
      <c r="E83" s="7">
        <v>9339.1</v>
      </c>
      <c r="F83" s="7">
        <f t="shared" si="4"/>
        <v>14096.9</v>
      </c>
      <c r="G83" s="12">
        <f t="shared" si="5"/>
        <v>39.84937702679638</v>
      </c>
    </row>
    <row r="84" spans="1:7" ht="25.5">
      <c r="A84" s="9" t="s">
        <v>99</v>
      </c>
      <c r="B84" s="10" t="s">
        <v>4</v>
      </c>
      <c r="C84" s="13" t="s">
        <v>233</v>
      </c>
      <c r="D84" s="7">
        <v>9096</v>
      </c>
      <c r="E84" s="7">
        <v>9096</v>
      </c>
      <c r="F84" s="7">
        <f t="shared" si="4"/>
        <v>0</v>
      </c>
      <c r="G84" s="12">
        <f t="shared" si="5"/>
        <v>100</v>
      </c>
    </row>
    <row r="85" spans="1:7" ht="25.5">
      <c r="A85" s="9" t="s">
        <v>99</v>
      </c>
      <c r="B85" s="10" t="s">
        <v>4</v>
      </c>
      <c r="C85" s="13" t="s">
        <v>269</v>
      </c>
      <c r="D85" s="7">
        <v>4200</v>
      </c>
      <c r="E85" s="7"/>
      <c r="F85" s="7">
        <f t="shared" si="4"/>
        <v>4200</v>
      </c>
      <c r="G85" s="12">
        <f t="shared" si="5"/>
        <v>0</v>
      </c>
    </row>
    <row r="86" spans="1:7" ht="25.5">
      <c r="A86" s="9" t="s">
        <v>99</v>
      </c>
      <c r="B86" s="10" t="s">
        <v>4</v>
      </c>
      <c r="C86" s="13" t="s">
        <v>234</v>
      </c>
      <c r="D86" s="7">
        <v>5036</v>
      </c>
      <c r="E86" s="7">
        <v>1587.77</v>
      </c>
      <c r="F86" s="7">
        <f t="shared" si="4"/>
        <v>3448.23</v>
      </c>
      <c r="G86" s="12">
        <f t="shared" si="5"/>
        <v>31.52839555202542</v>
      </c>
    </row>
    <row r="87" spans="1:7" ht="25.5">
      <c r="A87" s="9" t="s">
        <v>99</v>
      </c>
      <c r="B87" s="10" t="s">
        <v>4</v>
      </c>
      <c r="C87" s="13" t="s">
        <v>235</v>
      </c>
      <c r="D87" s="7">
        <v>3634</v>
      </c>
      <c r="E87" s="7"/>
      <c r="F87" s="7">
        <f t="shared" si="4"/>
        <v>3634</v>
      </c>
      <c r="G87" s="12">
        <f t="shared" si="5"/>
        <v>0</v>
      </c>
    </row>
    <row r="88" spans="1:7" ht="25.5">
      <c r="A88" s="9" t="s">
        <v>99</v>
      </c>
      <c r="B88" s="10" t="s">
        <v>4</v>
      </c>
      <c r="C88" s="13" t="s">
        <v>236</v>
      </c>
      <c r="D88" s="7">
        <v>63464</v>
      </c>
      <c r="E88" s="7">
        <v>47393</v>
      </c>
      <c r="F88" s="7">
        <f t="shared" si="4"/>
        <v>16071</v>
      </c>
      <c r="G88" s="12">
        <f t="shared" si="5"/>
        <v>74.67698222614395</v>
      </c>
    </row>
    <row r="89" spans="1:7" ht="25.5">
      <c r="A89" s="9" t="s">
        <v>99</v>
      </c>
      <c r="B89" s="10" t="s">
        <v>4</v>
      </c>
      <c r="C89" s="13" t="s">
        <v>265</v>
      </c>
      <c r="D89" s="7">
        <v>2750</v>
      </c>
      <c r="E89" s="7">
        <v>2750</v>
      </c>
      <c r="F89" s="7">
        <f t="shared" si="4"/>
        <v>0</v>
      </c>
      <c r="G89" s="12">
        <f t="shared" si="5"/>
        <v>100</v>
      </c>
    </row>
    <row r="90" spans="1:7" ht="25.5">
      <c r="A90" s="9" t="s">
        <v>99</v>
      </c>
      <c r="B90" s="10" t="s">
        <v>4</v>
      </c>
      <c r="C90" s="13" t="s">
        <v>237</v>
      </c>
      <c r="D90" s="7">
        <v>29318.16</v>
      </c>
      <c r="E90" s="7">
        <v>25495.16</v>
      </c>
      <c r="F90" s="7">
        <f t="shared" si="4"/>
        <v>3823</v>
      </c>
      <c r="G90" s="12">
        <f t="shared" si="5"/>
        <v>86.96030037355686</v>
      </c>
    </row>
    <row r="91" spans="1:7" ht="25.5">
      <c r="A91" s="9" t="s">
        <v>99</v>
      </c>
      <c r="B91" s="10" t="s">
        <v>4</v>
      </c>
      <c r="C91" s="13" t="s">
        <v>238</v>
      </c>
      <c r="D91" s="7">
        <v>14305</v>
      </c>
      <c r="E91" s="7">
        <v>14305</v>
      </c>
      <c r="F91" s="7">
        <f t="shared" si="4"/>
        <v>0</v>
      </c>
      <c r="G91" s="12">
        <f t="shared" si="5"/>
        <v>100</v>
      </c>
    </row>
    <row r="92" spans="1:7" ht="25.5">
      <c r="A92" s="9" t="s">
        <v>99</v>
      </c>
      <c r="B92" s="10" t="s">
        <v>4</v>
      </c>
      <c r="C92" s="13" t="s">
        <v>239</v>
      </c>
      <c r="D92" s="7">
        <v>1120</v>
      </c>
      <c r="E92" s="7">
        <v>840</v>
      </c>
      <c r="F92" s="7">
        <f t="shared" si="4"/>
        <v>280</v>
      </c>
      <c r="G92" s="12">
        <f t="shared" si="5"/>
        <v>75</v>
      </c>
    </row>
    <row r="93" spans="1:7" ht="25.5">
      <c r="A93" s="9" t="s">
        <v>99</v>
      </c>
      <c r="B93" s="10" t="s">
        <v>4</v>
      </c>
      <c r="C93" s="13" t="s">
        <v>240</v>
      </c>
      <c r="D93" s="7">
        <v>1000</v>
      </c>
      <c r="E93" s="7">
        <v>1000</v>
      </c>
      <c r="F93" s="7">
        <f t="shared" si="4"/>
        <v>0</v>
      </c>
      <c r="G93" s="12">
        <f t="shared" si="5"/>
        <v>100</v>
      </c>
    </row>
    <row r="94" spans="1:7" ht="25.5">
      <c r="A94" s="9" t="s">
        <v>99</v>
      </c>
      <c r="B94" s="10" t="s">
        <v>4</v>
      </c>
      <c r="C94" s="13" t="s">
        <v>241</v>
      </c>
      <c r="D94" s="7">
        <v>39672</v>
      </c>
      <c r="E94" s="7"/>
      <c r="F94" s="7">
        <f t="shared" si="4"/>
        <v>39672</v>
      </c>
      <c r="G94" s="12">
        <f t="shared" si="5"/>
        <v>0</v>
      </c>
    </row>
    <row r="95" spans="1:7" ht="25.5">
      <c r="A95" s="9" t="s">
        <v>99</v>
      </c>
      <c r="B95" s="10" t="s">
        <v>4</v>
      </c>
      <c r="C95" s="13" t="s">
        <v>242</v>
      </c>
      <c r="D95" s="7">
        <v>30000</v>
      </c>
      <c r="E95" s="7">
        <v>30000</v>
      </c>
      <c r="F95" s="7">
        <f t="shared" si="4"/>
        <v>0</v>
      </c>
      <c r="G95" s="12">
        <f t="shared" si="5"/>
        <v>100</v>
      </c>
    </row>
    <row r="96" spans="1:7" ht="25.5">
      <c r="A96" s="9" t="s">
        <v>99</v>
      </c>
      <c r="B96" s="10" t="s">
        <v>4</v>
      </c>
      <c r="C96" s="13" t="s">
        <v>263</v>
      </c>
      <c r="D96" s="7">
        <v>158099.37</v>
      </c>
      <c r="E96" s="7">
        <v>72850.62</v>
      </c>
      <c r="F96" s="7">
        <f t="shared" si="4"/>
        <v>85248.75</v>
      </c>
      <c r="G96" s="12">
        <f t="shared" si="5"/>
        <v>46.07900714594877</v>
      </c>
    </row>
    <row r="97" spans="1:7" ht="25.5" hidden="1">
      <c r="A97" s="9" t="s">
        <v>99</v>
      </c>
      <c r="B97" s="10" t="s">
        <v>4</v>
      </c>
      <c r="C97" s="13"/>
      <c r="D97" s="7"/>
      <c r="E97" s="7"/>
      <c r="F97" s="7"/>
      <c r="G97" s="12" t="e">
        <f t="shared" si="5"/>
        <v>#DIV/0!</v>
      </c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 t="e">
        <f t="shared" si="5"/>
        <v>#DIV/0!</v>
      </c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 t="e">
        <f t="shared" si="5"/>
        <v>#DIV/0!</v>
      </c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 t="e">
        <f t="shared" si="5"/>
        <v>#DIV/0!</v>
      </c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>
        <f>D101-E101</f>
        <v>0</v>
      </c>
      <c r="G101" s="12" t="e">
        <f t="shared" si="5"/>
        <v>#DIV/0!</v>
      </c>
    </row>
    <row r="102" spans="1:7" ht="25.5" hidden="1">
      <c r="A102" s="9" t="s">
        <v>99</v>
      </c>
      <c r="B102" s="10" t="s">
        <v>4</v>
      </c>
      <c r="C102" s="13"/>
      <c r="D102" s="7"/>
      <c r="E102" s="7"/>
      <c r="F102" s="7">
        <f>D102-E102</f>
        <v>0</v>
      </c>
      <c r="G102" s="12" t="e">
        <f t="shared" si="5"/>
        <v>#DIV/0!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/>
      <c r="G103" s="12" t="e">
        <f t="shared" si="5"/>
        <v>#DIV/0!</v>
      </c>
    </row>
    <row r="104" spans="1:7" ht="25.5" hidden="1">
      <c r="A104" s="9" t="s">
        <v>99</v>
      </c>
      <c r="B104" s="10"/>
      <c r="C104" s="13"/>
      <c r="D104" s="7"/>
      <c r="E104" s="7"/>
      <c r="F104" s="7">
        <f>D104-E104</f>
        <v>0</v>
      </c>
      <c r="G104" s="12" t="e">
        <f t="shared" si="5"/>
        <v>#DIV/0!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>
        <f>D105-E105</f>
        <v>0</v>
      </c>
      <c r="G105" s="12" t="e">
        <f t="shared" si="5"/>
        <v>#DIV/0!</v>
      </c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12" t="e">
        <f t="shared" si="5"/>
        <v>#DIV/0!</v>
      </c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/>
      <c r="G107" s="12" t="e">
        <f t="shared" si="5"/>
        <v>#DIV/0!</v>
      </c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12" t="e">
        <f t="shared" si="5"/>
        <v>#DIV/0!</v>
      </c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12" t="e">
        <f t="shared" si="5"/>
        <v>#DIV/0!</v>
      </c>
    </row>
    <row r="110" spans="1:7" ht="25.5" hidden="1">
      <c r="A110" s="9" t="s">
        <v>99</v>
      </c>
      <c r="B110" s="10" t="s">
        <v>4</v>
      </c>
      <c r="C110" s="13"/>
      <c r="D110" s="7"/>
      <c r="E110" s="7"/>
      <c r="F110" s="7">
        <f>D110-E110</f>
        <v>0</v>
      </c>
      <c r="G110" s="12" t="e">
        <f t="shared" si="5"/>
        <v>#DIV/0!</v>
      </c>
    </row>
    <row r="111" spans="1:7" ht="25.5" hidden="1">
      <c r="A111" s="9" t="s">
        <v>99</v>
      </c>
      <c r="B111" s="10" t="s">
        <v>4</v>
      </c>
      <c r="C111" s="13"/>
      <c r="D111" s="7"/>
      <c r="E111" s="7"/>
      <c r="F111" s="7">
        <f>D111-E111</f>
        <v>0</v>
      </c>
      <c r="G111" s="12" t="e">
        <f t="shared" si="5"/>
        <v>#DIV/0!</v>
      </c>
    </row>
    <row r="112" spans="1:7" ht="25.5" hidden="1">
      <c r="A112" s="9" t="s">
        <v>99</v>
      </c>
      <c r="B112" s="10" t="s">
        <v>4</v>
      </c>
      <c r="C112" s="13"/>
      <c r="D112" s="15"/>
      <c r="E112" s="15"/>
      <c r="F112" s="7">
        <f>D112-E112</f>
        <v>0</v>
      </c>
      <c r="G112" s="12" t="e">
        <f t="shared" si="5"/>
        <v>#DIV/0!</v>
      </c>
    </row>
    <row r="113" spans="1:7" ht="12.75" hidden="1">
      <c r="A113" s="9"/>
      <c r="B113" s="10"/>
      <c r="C113" s="13"/>
      <c r="D113" s="7"/>
      <c r="E113" s="7"/>
      <c r="F113" s="7"/>
      <c r="G113" s="12" t="e">
        <f t="shared" si="5"/>
        <v>#DIV/0!</v>
      </c>
    </row>
    <row r="114" spans="1:7" ht="12.75">
      <c r="A114" s="3" t="s">
        <v>103</v>
      </c>
      <c r="B114" s="4" t="s">
        <v>4</v>
      </c>
      <c r="C114" s="16" t="s">
        <v>104</v>
      </c>
      <c r="D114" s="6">
        <f aca="true" t="shared" si="6" ref="D114:E116">D115</f>
        <v>1000</v>
      </c>
      <c r="E114" s="6">
        <f t="shared" si="6"/>
        <v>0</v>
      </c>
      <c r="F114" s="7">
        <f>D114-E114</f>
        <v>1000</v>
      </c>
      <c r="G114" s="12">
        <f t="shared" si="5"/>
        <v>0</v>
      </c>
    </row>
    <row r="115" spans="1:7" ht="12.75">
      <c r="A115" s="9" t="s">
        <v>105</v>
      </c>
      <c r="B115" s="10" t="s">
        <v>4</v>
      </c>
      <c r="C115" s="11" t="s">
        <v>244</v>
      </c>
      <c r="D115" s="7">
        <f t="shared" si="6"/>
        <v>1000</v>
      </c>
      <c r="E115" s="7">
        <f t="shared" si="6"/>
        <v>0</v>
      </c>
      <c r="F115" s="7">
        <f>D115-E115</f>
        <v>1000</v>
      </c>
      <c r="G115" s="12">
        <f t="shared" si="5"/>
        <v>0</v>
      </c>
    </row>
    <row r="116" spans="1:7" ht="12.75">
      <c r="A116" s="9" t="s">
        <v>106</v>
      </c>
      <c r="B116" s="10" t="s">
        <v>4</v>
      </c>
      <c r="C116" s="11" t="s">
        <v>245</v>
      </c>
      <c r="D116" s="7">
        <f t="shared" si="6"/>
        <v>1000</v>
      </c>
      <c r="E116" s="7">
        <f t="shared" si="6"/>
        <v>0</v>
      </c>
      <c r="F116" s="7">
        <f>D116-E116</f>
        <v>1000</v>
      </c>
      <c r="G116" s="12">
        <f t="shared" si="5"/>
        <v>0</v>
      </c>
    </row>
    <row r="117" spans="1:7" ht="12.75">
      <c r="A117" s="9" t="s">
        <v>107</v>
      </c>
      <c r="B117" s="10" t="s">
        <v>4</v>
      </c>
      <c r="C117" s="11" t="s">
        <v>246</v>
      </c>
      <c r="D117" s="7">
        <v>1000</v>
      </c>
      <c r="E117" s="7">
        <v>0</v>
      </c>
      <c r="F117" s="7">
        <f>D117-E117</f>
        <v>1000</v>
      </c>
      <c r="G117" s="12">
        <f t="shared" si="5"/>
        <v>0</v>
      </c>
    </row>
    <row r="118" spans="1:7" ht="12.75">
      <c r="A118" s="9" t="s">
        <v>108</v>
      </c>
      <c r="B118" s="10" t="s">
        <v>4</v>
      </c>
      <c r="C118" s="16" t="s">
        <v>109</v>
      </c>
      <c r="D118" s="6">
        <f>D119</f>
        <v>179158</v>
      </c>
      <c r="E118" s="6">
        <f>E119</f>
        <v>155875.67</v>
      </c>
      <c r="F118" s="6">
        <f>F119</f>
        <v>23282.329999999987</v>
      </c>
      <c r="G118" s="12">
        <f t="shared" si="5"/>
        <v>87.0045825472488</v>
      </c>
    </row>
    <row r="119" spans="1:7" ht="25.5">
      <c r="A119" s="9" t="s">
        <v>110</v>
      </c>
      <c r="B119" s="10" t="s">
        <v>4</v>
      </c>
      <c r="C119" s="11" t="s">
        <v>255</v>
      </c>
      <c r="D119" s="7">
        <f>D120</f>
        <v>179158</v>
      </c>
      <c r="E119" s="7">
        <f>E120</f>
        <v>155875.67</v>
      </c>
      <c r="F119" s="7">
        <f>D119-E119</f>
        <v>23282.329999999987</v>
      </c>
      <c r="G119" s="12">
        <f t="shared" si="5"/>
        <v>87.0045825472488</v>
      </c>
    </row>
    <row r="120" spans="1:7" ht="25.5">
      <c r="A120" s="9" t="s">
        <v>96</v>
      </c>
      <c r="B120" s="10" t="s">
        <v>4</v>
      </c>
      <c r="C120" s="11" t="s">
        <v>255</v>
      </c>
      <c r="D120" s="7">
        <f>D121+D122+D124+D125+D126+D127+D128+D129+D130+D131+D133+D123+D132</f>
        <v>179158</v>
      </c>
      <c r="E120" s="7">
        <f>E121+E122+E124+E125+E126+E127+E128+E129+E130+E131+E133+E123+E132</f>
        <v>155875.67</v>
      </c>
      <c r="F120" s="7">
        <f>F121+F122+F124+F125+F126+F127+F129+F130+F131+F133+F123</f>
        <v>23282.329999999994</v>
      </c>
      <c r="G120" s="12">
        <f t="shared" si="5"/>
        <v>87.0045825472488</v>
      </c>
    </row>
    <row r="121" spans="1:7" ht="12.75">
      <c r="A121" s="9" t="s">
        <v>98</v>
      </c>
      <c r="B121" s="10" t="s">
        <v>4</v>
      </c>
      <c r="C121" s="11" t="s">
        <v>274</v>
      </c>
      <c r="D121" s="7">
        <v>125364</v>
      </c>
      <c r="E121" s="7">
        <v>109391.46</v>
      </c>
      <c r="F121" s="7">
        <f aca="true" t="shared" si="7" ref="F121:F126">D121-E121</f>
        <v>15972.539999999994</v>
      </c>
      <c r="G121" s="12">
        <f aca="true" t="shared" si="8" ref="G121:G126">E121/D121*100</f>
        <v>87.2590695893558</v>
      </c>
    </row>
    <row r="122" spans="1:7" ht="25.5">
      <c r="A122" s="9" t="s">
        <v>99</v>
      </c>
      <c r="B122" s="10" t="s">
        <v>4</v>
      </c>
      <c r="C122" s="11" t="s">
        <v>304</v>
      </c>
      <c r="D122" s="7">
        <v>37860</v>
      </c>
      <c r="E122" s="7">
        <v>30620.21</v>
      </c>
      <c r="F122" s="7">
        <f t="shared" si="7"/>
        <v>7239.790000000001</v>
      </c>
      <c r="G122" s="12">
        <f t="shared" si="8"/>
        <v>80.87746962493397</v>
      </c>
    </row>
    <row r="123" spans="1:7" ht="25.5">
      <c r="A123" s="9" t="s">
        <v>99</v>
      </c>
      <c r="B123" s="10"/>
      <c r="C123" s="11" t="s">
        <v>275</v>
      </c>
      <c r="D123" s="7">
        <v>994</v>
      </c>
      <c r="E123" s="7">
        <v>994</v>
      </c>
      <c r="F123" s="7">
        <f t="shared" si="7"/>
        <v>0</v>
      </c>
      <c r="G123" s="12">
        <f t="shared" si="8"/>
        <v>100</v>
      </c>
    </row>
    <row r="124" spans="1:7" ht="25.5">
      <c r="A124" s="9" t="s">
        <v>99</v>
      </c>
      <c r="B124" s="10" t="s">
        <v>4</v>
      </c>
      <c r="C124" s="11" t="s">
        <v>276</v>
      </c>
      <c r="D124" s="7">
        <v>3240</v>
      </c>
      <c r="E124" s="7">
        <v>3170</v>
      </c>
      <c r="F124" s="7">
        <f t="shared" si="7"/>
        <v>70</v>
      </c>
      <c r="G124" s="12">
        <f t="shared" si="8"/>
        <v>97.8395061728395</v>
      </c>
    </row>
    <row r="125" spans="1:7" ht="25.5">
      <c r="A125" s="9" t="s">
        <v>99</v>
      </c>
      <c r="B125" s="10"/>
      <c r="C125" s="11" t="s">
        <v>273</v>
      </c>
      <c r="D125" s="7">
        <v>9000</v>
      </c>
      <c r="E125" s="7">
        <v>9000</v>
      </c>
      <c r="F125" s="7">
        <f t="shared" si="7"/>
        <v>0</v>
      </c>
      <c r="G125" s="12">
        <f t="shared" si="8"/>
        <v>100</v>
      </c>
    </row>
    <row r="126" spans="1:7" ht="25.5">
      <c r="A126" s="9" t="s">
        <v>99</v>
      </c>
      <c r="B126" s="10" t="s">
        <v>4</v>
      </c>
      <c r="C126" s="11" t="s">
        <v>272</v>
      </c>
      <c r="D126" s="7">
        <v>2700</v>
      </c>
      <c r="E126" s="7">
        <v>2700</v>
      </c>
      <c r="F126" s="7">
        <f t="shared" si="7"/>
        <v>0</v>
      </c>
      <c r="G126" s="8">
        <f t="shared" si="8"/>
        <v>100</v>
      </c>
    </row>
    <row r="127" spans="1:7" ht="12.75">
      <c r="A127" s="9"/>
      <c r="B127" s="10"/>
      <c r="C127" s="11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 hidden="1">
      <c r="A131" s="9"/>
      <c r="B131" s="10"/>
      <c r="C131" s="13"/>
      <c r="D131" s="7"/>
      <c r="E131" s="7"/>
      <c r="F131" s="7"/>
      <c r="G131" s="8"/>
    </row>
    <row r="132" spans="1:7" ht="12.75" hidden="1">
      <c r="A132" s="9"/>
      <c r="B132" s="10"/>
      <c r="C132" s="13"/>
      <c r="D132" s="7"/>
      <c r="E132" s="7"/>
      <c r="F132" s="7"/>
      <c r="G132" s="8"/>
    </row>
    <row r="133" spans="1:7" ht="12.75">
      <c r="A133" s="9"/>
      <c r="B133" s="10"/>
      <c r="C133" s="11"/>
      <c r="D133" s="7"/>
      <c r="E133" s="7"/>
      <c r="F133" s="7"/>
      <c r="G133" s="8"/>
    </row>
    <row r="134" spans="1:7" ht="31.5" customHeight="1">
      <c r="A134" s="9" t="s">
        <v>281</v>
      </c>
      <c r="B134" s="10" t="s">
        <v>4</v>
      </c>
      <c r="C134" s="16" t="s">
        <v>277</v>
      </c>
      <c r="D134" s="6">
        <f aca="true" t="shared" si="9" ref="D134:E136">D135</f>
        <v>22000</v>
      </c>
      <c r="E134" s="6">
        <f t="shared" si="9"/>
        <v>22000</v>
      </c>
      <c r="F134" s="7">
        <f>D134-E134</f>
        <v>0</v>
      </c>
      <c r="G134" s="8">
        <f>E134/D134*100</f>
        <v>100</v>
      </c>
    </row>
    <row r="135" spans="1:7" ht="30" customHeight="1">
      <c r="A135" s="9" t="s">
        <v>282</v>
      </c>
      <c r="B135" s="10" t="s">
        <v>4</v>
      </c>
      <c r="C135" s="11" t="s">
        <v>278</v>
      </c>
      <c r="D135" s="7">
        <f t="shared" si="9"/>
        <v>22000</v>
      </c>
      <c r="E135" s="7">
        <f t="shared" si="9"/>
        <v>22000</v>
      </c>
      <c r="F135" s="7">
        <f>D135-E135</f>
        <v>0</v>
      </c>
      <c r="G135" s="8">
        <f>E135/D135*100</f>
        <v>100</v>
      </c>
    </row>
    <row r="136" spans="1:7" ht="28.5" customHeight="1">
      <c r="A136" s="9" t="s">
        <v>283</v>
      </c>
      <c r="B136" s="10" t="s">
        <v>4</v>
      </c>
      <c r="C136" s="11" t="s">
        <v>279</v>
      </c>
      <c r="D136" s="7">
        <f t="shared" si="9"/>
        <v>22000</v>
      </c>
      <c r="E136" s="7">
        <f t="shared" si="9"/>
        <v>22000</v>
      </c>
      <c r="F136" s="7">
        <f>D136-E136</f>
        <v>0</v>
      </c>
      <c r="G136" s="8">
        <f>E136/D136*100</f>
        <v>100</v>
      </c>
    </row>
    <row r="137" spans="1:7" ht="28.5" customHeight="1">
      <c r="A137" s="9" t="s">
        <v>99</v>
      </c>
      <c r="B137" s="10" t="s">
        <v>4</v>
      </c>
      <c r="C137" s="11" t="s">
        <v>280</v>
      </c>
      <c r="D137" s="7">
        <v>22000</v>
      </c>
      <c r="E137" s="7">
        <v>22000</v>
      </c>
      <c r="F137" s="7">
        <f>D137-E137</f>
        <v>0</v>
      </c>
      <c r="G137" s="8">
        <f aca="true" t="shared" si="10" ref="G137:G144">E137/D137*100</f>
        <v>100</v>
      </c>
    </row>
    <row r="138" spans="1:7" ht="12.75" hidden="1">
      <c r="A138" s="9" t="s">
        <v>119</v>
      </c>
      <c r="B138" s="10" t="s">
        <v>4</v>
      </c>
      <c r="C138" s="11" t="s">
        <v>120</v>
      </c>
      <c r="D138" s="7"/>
      <c r="E138" s="7"/>
      <c r="F138" s="7">
        <f aca="true" t="shared" si="11" ref="F138:F144">D138-E138</f>
        <v>0</v>
      </c>
      <c r="G138" s="8" t="e">
        <f t="shared" si="10"/>
        <v>#DIV/0!</v>
      </c>
    </row>
    <row r="139" spans="1:7" ht="25.5" hidden="1">
      <c r="A139" s="9" t="s">
        <v>121</v>
      </c>
      <c r="B139" s="10" t="s">
        <v>4</v>
      </c>
      <c r="C139" s="11" t="s">
        <v>122</v>
      </c>
      <c r="D139" s="7"/>
      <c r="E139" s="7"/>
      <c r="F139" s="7">
        <f t="shared" si="11"/>
        <v>0</v>
      </c>
      <c r="G139" s="8" t="e">
        <f t="shared" si="10"/>
        <v>#DIV/0!</v>
      </c>
    </row>
    <row r="140" spans="1:7" ht="12.75" hidden="1">
      <c r="A140" s="9" t="s">
        <v>123</v>
      </c>
      <c r="B140" s="10" t="s">
        <v>4</v>
      </c>
      <c r="C140" s="11" t="s">
        <v>124</v>
      </c>
      <c r="D140" s="7"/>
      <c r="E140" s="7"/>
      <c r="F140" s="7">
        <f t="shared" si="11"/>
        <v>0</v>
      </c>
      <c r="G140" s="8" t="e">
        <f t="shared" si="10"/>
        <v>#DIV/0!</v>
      </c>
    </row>
    <row r="141" spans="1:7" ht="25.5" hidden="1">
      <c r="A141" s="9" t="s">
        <v>125</v>
      </c>
      <c r="B141" s="10" t="s">
        <v>4</v>
      </c>
      <c r="C141" s="11" t="s">
        <v>126</v>
      </c>
      <c r="D141" s="7"/>
      <c r="E141" s="7"/>
      <c r="F141" s="7">
        <f t="shared" si="11"/>
        <v>0</v>
      </c>
      <c r="G141" s="8" t="e">
        <f t="shared" si="10"/>
        <v>#DIV/0!</v>
      </c>
    </row>
    <row r="142" spans="1:7" ht="12.75">
      <c r="A142" s="3" t="s">
        <v>296</v>
      </c>
      <c r="B142" s="4"/>
      <c r="C142" s="20" t="s">
        <v>293</v>
      </c>
      <c r="D142" s="6">
        <f>D143+D144</f>
        <v>359940</v>
      </c>
      <c r="E142" s="6">
        <f>E143+E144</f>
        <v>359940</v>
      </c>
      <c r="F142" s="6">
        <f t="shared" si="11"/>
        <v>0</v>
      </c>
      <c r="G142" s="8">
        <f t="shared" si="10"/>
        <v>100</v>
      </c>
    </row>
    <row r="143" spans="1:7" ht="25.5">
      <c r="A143" s="9" t="s">
        <v>99</v>
      </c>
      <c r="B143" s="10"/>
      <c r="C143" s="11" t="s">
        <v>298</v>
      </c>
      <c r="D143" s="7">
        <v>163470</v>
      </c>
      <c r="E143" s="7">
        <v>163470</v>
      </c>
      <c r="F143" s="7">
        <f t="shared" si="11"/>
        <v>0</v>
      </c>
      <c r="G143" s="8">
        <f t="shared" si="10"/>
        <v>100</v>
      </c>
    </row>
    <row r="144" spans="1:7" ht="25.5">
      <c r="A144" s="9" t="s">
        <v>99</v>
      </c>
      <c r="B144" s="10"/>
      <c r="C144" s="11" t="s">
        <v>299</v>
      </c>
      <c r="D144" s="7">
        <v>196470</v>
      </c>
      <c r="E144" s="7">
        <v>196470</v>
      </c>
      <c r="F144" s="7">
        <f t="shared" si="11"/>
        <v>0</v>
      </c>
      <c r="G144" s="8">
        <f t="shared" si="10"/>
        <v>100</v>
      </c>
    </row>
    <row r="145" spans="1:7" ht="12.75">
      <c r="A145" s="9" t="s">
        <v>127</v>
      </c>
      <c r="B145" s="10" t="s">
        <v>4</v>
      </c>
      <c r="C145" s="16" t="s">
        <v>128</v>
      </c>
      <c r="D145" s="6">
        <f>D146</f>
        <v>381464</v>
      </c>
      <c r="E145" s="6">
        <f>E146</f>
        <v>249371.68</v>
      </c>
      <c r="F145" s="6">
        <f>F146</f>
        <v>132092.32</v>
      </c>
      <c r="G145" s="8">
        <f>E145/D145*100</f>
        <v>65.3722710399933</v>
      </c>
    </row>
    <row r="146" spans="1:7" ht="153">
      <c r="A146" s="9" t="s">
        <v>129</v>
      </c>
      <c r="B146" s="10" t="s">
        <v>4</v>
      </c>
      <c r="C146" s="11" t="s">
        <v>247</v>
      </c>
      <c r="D146" s="7">
        <f>D147</f>
        <v>381464</v>
      </c>
      <c r="E146" s="7">
        <f>E147</f>
        <v>249371.68</v>
      </c>
      <c r="F146" s="7">
        <f aca="true" t="shared" si="12" ref="F146:F151">D146-E146</f>
        <v>132092.32</v>
      </c>
      <c r="G146" s="8">
        <f aca="true" t="shared" si="13" ref="G146:G151">E146/D146*100</f>
        <v>65.3722710399933</v>
      </c>
    </row>
    <row r="147" spans="1:7" ht="25.5">
      <c r="A147" s="9" t="s">
        <v>96</v>
      </c>
      <c r="B147" s="10" t="s">
        <v>4</v>
      </c>
      <c r="C147" s="11" t="s">
        <v>248</v>
      </c>
      <c r="D147" s="7">
        <f>D148+D149+D150+D151</f>
        <v>381464</v>
      </c>
      <c r="E147" s="7">
        <f>E148+E149+E150+E151</f>
        <v>249371.68</v>
      </c>
      <c r="F147" s="7">
        <f t="shared" si="12"/>
        <v>132092.32</v>
      </c>
      <c r="G147" s="8">
        <f t="shared" si="13"/>
        <v>65.3722710399933</v>
      </c>
    </row>
    <row r="148" spans="1:7" ht="12.75">
      <c r="A148" s="9" t="s">
        <v>130</v>
      </c>
      <c r="B148" s="10"/>
      <c r="C148" s="11" t="s">
        <v>286</v>
      </c>
      <c r="D148" s="7">
        <v>150000</v>
      </c>
      <c r="E148" s="7">
        <v>150000</v>
      </c>
      <c r="F148" s="7">
        <f>D148-E148</f>
        <v>0</v>
      </c>
      <c r="G148" s="8">
        <f t="shared" si="13"/>
        <v>100</v>
      </c>
    </row>
    <row r="149" spans="1:7" ht="12.75">
      <c r="A149" s="9" t="s">
        <v>130</v>
      </c>
      <c r="B149" s="10"/>
      <c r="C149" s="11" t="s">
        <v>249</v>
      </c>
      <c r="D149" s="7">
        <v>1464</v>
      </c>
      <c r="E149" s="7"/>
      <c r="F149" s="7">
        <f>D149-E149</f>
        <v>1464</v>
      </c>
      <c r="G149" s="8">
        <f t="shared" si="13"/>
        <v>0</v>
      </c>
    </row>
    <row r="150" spans="1:7" ht="12.75">
      <c r="A150" s="9" t="s">
        <v>130</v>
      </c>
      <c r="B150" s="10" t="s">
        <v>4</v>
      </c>
      <c r="C150" s="11" t="s">
        <v>289</v>
      </c>
      <c r="D150" s="7">
        <v>99371.68</v>
      </c>
      <c r="E150" s="7">
        <v>99371.68</v>
      </c>
      <c r="F150" s="7">
        <f>D150-E150</f>
        <v>0</v>
      </c>
      <c r="G150" s="8">
        <f t="shared" si="13"/>
        <v>100</v>
      </c>
    </row>
    <row r="151" spans="1:7" ht="25.5">
      <c r="A151" s="9" t="s">
        <v>99</v>
      </c>
      <c r="B151" s="10"/>
      <c r="C151" s="11" t="s">
        <v>250</v>
      </c>
      <c r="D151" s="7">
        <v>130628.32</v>
      </c>
      <c r="E151" s="7"/>
      <c r="F151" s="7">
        <f t="shared" si="12"/>
        <v>130628.32</v>
      </c>
      <c r="G151" s="8">
        <f t="shared" si="13"/>
        <v>0</v>
      </c>
    </row>
    <row r="152" spans="1:7" ht="12.75">
      <c r="A152" s="9" t="s">
        <v>131</v>
      </c>
      <c r="B152" s="10" t="s">
        <v>4</v>
      </c>
      <c r="C152" s="11" t="s">
        <v>132</v>
      </c>
      <c r="D152" s="6">
        <f>D153</f>
        <v>0</v>
      </c>
      <c r="E152" s="6">
        <f>E153</f>
        <v>0</v>
      </c>
      <c r="F152" s="7">
        <f>D152-E152</f>
        <v>0</v>
      </c>
      <c r="G152" s="8"/>
    </row>
    <row r="153" spans="1:7" ht="12.75">
      <c r="A153" s="9" t="s">
        <v>133</v>
      </c>
      <c r="B153" s="10" t="s">
        <v>4</v>
      </c>
      <c r="C153" s="11" t="s">
        <v>134</v>
      </c>
      <c r="D153" s="7">
        <f>D154</f>
        <v>0</v>
      </c>
      <c r="E153" s="7">
        <f>E154</f>
        <v>0</v>
      </c>
      <c r="F153" s="7">
        <f>D153-E153</f>
        <v>0</v>
      </c>
      <c r="G153" s="8"/>
    </row>
    <row r="154" spans="1:7" ht="25.5">
      <c r="A154" s="9" t="s">
        <v>96</v>
      </c>
      <c r="B154" s="10" t="s">
        <v>4</v>
      </c>
      <c r="C154" s="11" t="s">
        <v>135</v>
      </c>
      <c r="D154" s="7">
        <f>D155+D156+D157</f>
        <v>0</v>
      </c>
      <c r="E154" s="7">
        <f>E155+E156+E157</f>
        <v>0</v>
      </c>
      <c r="F154" s="7">
        <f>D154-E154</f>
        <v>0</v>
      </c>
      <c r="G154" s="8"/>
    </row>
    <row r="155" spans="1:7" ht="12.75">
      <c r="A155" s="9" t="s">
        <v>136</v>
      </c>
      <c r="B155" s="10" t="s">
        <v>4</v>
      </c>
      <c r="C155" s="11" t="s">
        <v>137</v>
      </c>
      <c r="D155" s="7"/>
      <c r="E155" s="7"/>
      <c r="F155" s="7"/>
      <c r="G155" s="8"/>
    </row>
    <row r="156" spans="1:7" ht="25.5">
      <c r="A156" s="9" t="s">
        <v>99</v>
      </c>
      <c r="B156" s="10" t="s">
        <v>4</v>
      </c>
      <c r="C156" s="13" t="s">
        <v>138</v>
      </c>
      <c r="D156" s="7"/>
      <c r="E156" s="7"/>
      <c r="F156" s="7"/>
      <c r="G156" s="8"/>
    </row>
    <row r="157" spans="1:7" ht="25.5">
      <c r="A157" s="9" t="s">
        <v>99</v>
      </c>
      <c r="B157" s="10" t="s">
        <v>4</v>
      </c>
      <c r="C157" s="13" t="s">
        <v>139</v>
      </c>
      <c r="D157" s="7"/>
      <c r="E157" s="7"/>
      <c r="F157" s="7"/>
      <c r="G157" s="8"/>
    </row>
    <row r="158" spans="1:7" ht="12.75" hidden="1">
      <c r="A158" s="9" t="s">
        <v>140</v>
      </c>
      <c r="B158" s="10" t="s">
        <v>4</v>
      </c>
      <c r="C158" s="11" t="s">
        <v>141</v>
      </c>
      <c r="D158" s="7"/>
      <c r="E158" s="7"/>
      <c r="F158" s="7"/>
      <c r="G158" s="8"/>
    </row>
    <row r="159" spans="1:7" ht="38.25" hidden="1">
      <c r="A159" s="9" t="s">
        <v>142</v>
      </c>
      <c r="B159" s="10" t="s">
        <v>4</v>
      </c>
      <c r="C159" s="11" t="s">
        <v>143</v>
      </c>
      <c r="D159" s="7"/>
      <c r="E159" s="7"/>
      <c r="F159" s="7"/>
      <c r="G159" s="8"/>
    </row>
    <row r="160" spans="1:7" ht="25.5" hidden="1">
      <c r="A160" s="9" t="s">
        <v>96</v>
      </c>
      <c r="B160" s="10" t="s">
        <v>4</v>
      </c>
      <c r="C160" s="11" t="s">
        <v>144</v>
      </c>
      <c r="D160" s="7"/>
      <c r="E160" s="7"/>
      <c r="F160" s="7"/>
      <c r="G160" s="8"/>
    </row>
    <row r="161" spans="1:7" ht="12.75" hidden="1">
      <c r="A161" s="9" t="s">
        <v>145</v>
      </c>
      <c r="B161" s="10" t="s">
        <v>4</v>
      </c>
      <c r="C161" s="11" t="s">
        <v>146</v>
      </c>
      <c r="D161" s="7"/>
      <c r="E161" s="7"/>
      <c r="F161" s="7"/>
      <c r="G161" s="8"/>
    </row>
    <row r="162" spans="1:7" ht="12.75" hidden="1">
      <c r="A162" s="9" t="s">
        <v>147</v>
      </c>
      <c r="B162" s="10" t="s">
        <v>4</v>
      </c>
      <c r="C162" s="11" t="s">
        <v>148</v>
      </c>
      <c r="D162" s="7"/>
      <c r="E162" s="7"/>
      <c r="F162" s="7"/>
      <c r="G162" s="8"/>
    </row>
    <row r="163" spans="1:7" ht="25.5" hidden="1">
      <c r="A163" s="9" t="s">
        <v>96</v>
      </c>
      <c r="B163" s="10" t="s">
        <v>4</v>
      </c>
      <c r="C163" s="11" t="s">
        <v>149</v>
      </c>
      <c r="D163" s="7"/>
      <c r="E163" s="7"/>
      <c r="F163" s="7"/>
      <c r="G163" s="8"/>
    </row>
    <row r="164" spans="1:7" ht="25.5" hidden="1">
      <c r="A164" s="9" t="s">
        <v>150</v>
      </c>
      <c r="B164" s="10" t="s">
        <v>4</v>
      </c>
      <c r="C164" s="11" t="s">
        <v>151</v>
      </c>
      <c r="D164" s="7"/>
      <c r="E164" s="7"/>
      <c r="F164" s="7"/>
      <c r="G164" s="8"/>
    </row>
    <row r="165" spans="1:7" ht="38.25" hidden="1">
      <c r="A165" s="9" t="s">
        <v>152</v>
      </c>
      <c r="B165" s="10" t="s">
        <v>4</v>
      </c>
      <c r="C165" s="11" t="s">
        <v>153</v>
      </c>
      <c r="D165" s="7"/>
      <c r="E165" s="7"/>
      <c r="F165" s="7"/>
      <c r="G165" s="8"/>
    </row>
    <row r="166" spans="1:7" ht="12.75" hidden="1">
      <c r="A166" s="9" t="s">
        <v>123</v>
      </c>
      <c r="B166" s="10" t="s">
        <v>4</v>
      </c>
      <c r="C166" s="11" t="s">
        <v>154</v>
      </c>
      <c r="D166" s="7"/>
      <c r="E166" s="7"/>
      <c r="F166" s="7"/>
      <c r="G166" s="8"/>
    </row>
    <row r="167" spans="1:7" ht="38.25" hidden="1">
      <c r="A167" s="9" t="s">
        <v>155</v>
      </c>
      <c r="B167" s="10" t="s">
        <v>4</v>
      </c>
      <c r="C167" s="11" t="s">
        <v>156</v>
      </c>
      <c r="D167" s="7"/>
      <c r="E167" s="7"/>
      <c r="F167" s="7"/>
      <c r="G167" s="8"/>
    </row>
    <row r="168" spans="1:7" ht="25.5" hidden="1">
      <c r="A168" s="9" t="s">
        <v>99</v>
      </c>
      <c r="B168" s="10" t="s">
        <v>4</v>
      </c>
      <c r="C168" s="11" t="s">
        <v>157</v>
      </c>
      <c r="D168" s="7"/>
      <c r="E168" s="7"/>
      <c r="F168" s="7"/>
      <c r="G168" s="8"/>
    </row>
    <row r="169" spans="1:7" ht="12.75">
      <c r="A169" s="9" t="s">
        <v>158</v>
      </c>
      <c r="B169" s="10" t="s">
        <v>4</v>
      </c>
      <c r="C169" s="11" t="s">
        <v>159</v>
      </c>
      <c r="D169" s="7"/>
      <c r="E169" s="7"/>
      <c r="F169" s="7"/>
      <c r="G169" s="8"/>
    </row>
    <row r="170" spans="1:7" ht="51">
      <c r="A170" s="9" t="s">
        <v>160</v>
      </c>
      <c r="B170" s="10" t="s">
        <v>4</v>
      </c>
      <c r="C170" s="11" t="s">
        <v>161</v>
      </c>
      <c r="D170" s="7"/>
      <c r="E170" s="7"/>
      <c r="F170" s="7"/>
      <c r="G170" s="8"/>
    </row>
    <row r="171" spans="1:7" ht="12.75">
      <c r="A171" s="9" t="s">
        <v>162</v>
      </c>
      <c r="B171" s="10" t="s">
        <v>4</v>
      </c>
      <c r="C171" s="11" t="s">
        <v>163</v>
      </c>
      <c r="D171" s="7"/>
      <c r="E171" s="7"/>
      <c r="F171" s="7"/>
      <c r="G171" s="8"/>
    </row>
    <row r="172" spans="1:7" ht="12.75">
      <c r="A172" s="9" t="s">
        <v>164</v>
      </c>
      <c r="B172" s="10" t="s">
        <v>4</v>
      </c>
      <c r="C172" s="11" t="s">
        <v>165</v>
      </c>
      <c r="D172" s="7"/>
      <c r="E172" s="7"/>
      <c r="F172" s="7"/>
      <c r="G172" s="8"/>
    </row>
    <row r="173" spans="1:7" ht="12.75">
      <c r="A173" s="9" t="s">
        <v>166</v>
      </c>
      <c r="B173" s="10" t="s">
        <v>4</v>
      </c>
      <c r="C173" s="11" t="s">
        <v>167</v>
      </c>
      <c r="D173" s="7"/>
      <c r="E173" s="7"/>
      <c r="F173" s="7"/>
      <c r="G173" s="8"/>
    </row>
    <row r="174" spans="1:7" ht="25.5">
      <c r="A174" s="9" t="s">
        <v>96</v>
      </c>
      <c r="B174" s="10" t="s">
        <v>4</v>
      </c>
      <c r="C174" s="11" t="s">
        <v>168</v>
      </c>
      <c r="D174" s="7"/>
      <c r="E174" s="7"/>
      <c r="F174" s="7"/>
      <c r="G174" s="8"/>
    </row>
    <row r="175" spans="1:7" ht="12.75">
      <c r="A175" s="9" t="s">
        <v>130</v>
      </c>
      <c r="B175" s="10" t="s">
        <v>4</v>
      </c>
      <c r="C175" s="11" t="s">
        <v>169</v>
      </c>
      <c r="D175" s="7"/>
      <c r="E175" s="7"/>
      <c r="F175" s="7"/>
      <c r="G175" s="8"/>
    </row>
    <row r="176" spans="1:7" ht="25.5">
      <c r="A176" s="9" t="s">
        <v>99</v>
      </c>
      <c r="B176" s="10" t="s">
        <v>4</v>
      </c>
      <c r="C176" s="11" t="s">
        <v>170</v>
      </c>
      <c r="D176" s="7"/>
      <c r="E176" s="7"/>
      <c r="F176" s="7"/>
      <c r="G176" s="8"/>
    </row>
    <row r="177" spans="1:7" ht="12.75">
      <c r="A177" s="9" t="s">
        <v>171</v>
      </c>
      <c r="B177" s="10" t="s">
        <v>4</v>
      </c>
      <c r="C177" s="16" t="s">
        <v>172</v>
      </c>
      <c r="D177" s="6">
        <f>D178+D185+D191+D195+D198</f>
        <v>1166547.4</v>
      </c>
      <c r="E177" s="6">
        <f>E178+E185+E191+E195+E198</f>
        <v>538212.17</v>
      </c>
      <c r="F177" s="6">
        <f>F178+F185+F191+F195+F198</f>
        <v>628335.23</v>
      </c>
      <c r="G177" s="8">
        <f>E177/D177*100</f>
        <v>46.13718825313057</v>
      </c>
    </row>
    <row r="178" spans="1:7" ht="12.75">
      <c r="A178" s="9" t="s">
        <v>173</v>
      </c>
      <c r="B178" s="10" t="s">
        <v>4</v>
      </c>
      <c r="C178" s="16" t="s">
        <v>251</v>
      </c>
      <c r="D178" s="6">
        <f>D179</f>
        <v>187000</v>
      </c>
      <c r="E178" s="6">
        <f>E179</f>
        <v>141232.17</v>
      </c>
      <c r="F178" s="6">
        <f>D178-E178</f>
        <v>45767.82999999999</v>
      </c>
      <c r="G178" s="8">
        <f>E178/D178*100</f>
        <v>75.52522459893048</v>
      </c>
    </row>
    <row r="179" spans="1:7" ht="25.5">
      <c r="A179" s="9" t="s">
        <v>96</v>
      </c>
      <c r="B179" s="10" t="s">
        <v>4</v>
      </c>
      <c r="C179" s="11" t="s">
        <v>252</v>
      </c>
      <c r="D179" s="7">
        <f>D180+D181+D182+D183+D184</f>
        <v>187000</v>
      </c>
      <c r="E179" s="7">
        <f>E180+E181+E182+E183+E184</f>
        <v>141232.17</v>
      </c>
      <c r="F179" s="7">
        <f>D179-E179</f>
        <v>45767.82999999999</v>
      </c>
      <c r="G179" s="8">
        <f>E179/D179*100</f>
        <v>75.52522459893048</v>
      </c>
    </row>
    <row r="180" spans="1:7" ht="12.75">
      <c r="A180" s="9" t="s">
        <v>174</v>
      </c>
      <c r="B180" s="10" t="s">
        <v>4</v>
      </c>
      <c r="C180" s="11" t="s">
        <v>253</v>
      </c>
      <c r="D180" s="7">
        <v>0</v>
      </c>
      <c r="E180" s="7">
        <v>0</v>
      </c>
      <c r="F180" s="7">
        <f>D180-E180</f>
        <v>0</v>
      </c>
      <c r="G180" s="8"/>
    </row>
    <row r="181" spans="1:7" ht="12.75">
      <c r="A181" s="9" t="s">
        <v>174</v>
      </c>
      <c r="B181" s="10" t="s">
        <v>4</v>
      </c>
      <c r="C181" s="11" t="s">
        <v>303</v>
      </c>
      <c r="D181" s="7">
        <v>187000</v>
      </c>
      <c r="E181" s="7">
        <v>141232.17</v>
      </c>
      <c r="F181" s="7">
        <f>D181-E181</f>
        <v>45767.82999999999</v>
      </c>
      <c r="G181" s="8">
        <f>E181/D181*100</f>
        <v>75.52522459893048</v>
      </c>
    </row>
    <row r="182" spans="1:7" ht="25.5">
      <c r="A182" s="9" t="s">
        <v>99</v>
      </c>
      <c r="B182" s="10" t="s">
        <v>4</v>
      </c>
      <c r="C182" s="13" t="s">
        <v>175</v>
      </c>
      <c r="D182" s="7"/>
      <c r="E182" s="7"/>
      <c r="F182" s="7"/>
      <c r="G182" s="8"/>
    </row>
    <row r="183" spans="1:7" ht="25.5">
      <c r="A183" s="9" t="s">
        <v>99</v>
      </c>
      <c r="B183" s="10" t="s">
        <v>4</v>
      </c>
      <c r="C183" s="13" t="s">
        <v>176</v>
      </c>
      <c r="D183" s="7"/>
      <c r="E183" s="7"/>
      <c r="F183" s="7"/>
      <c r="G183" s="8"/>
    </row>
    <row r="184" spans="1:7" ht="25.5">
      <c r="A184" s="9" t="s">
        <v>99</v>
      </c>
      <c r="B184" s="10" t="s">
        <v>4</v>
      </c>
      <c r="C184" s="13" t="s">
        <v>177</v>
      </c>
      <c r="D184" s="7"/>
      <c r="E184" s="7"/>
      <c r="F184" s="7"/>
      <c r="G184" s="8"/>
    </row>
    <row r="185" spans="1:7" ht="38.25" hidden="1">
      <c r="A185" s="9" t="s">
        <v>178</v>
      </c>
      <c r="B185" s="10" t="s">
        <v>4</v>
      </c>
      <c r="C185" s="16" t="s">
        <v>179</v>
      </c>
      <c r="D185" s="6">
        <f>D186</f>
        <v>0</v>
      </c>
      <c r="E185" s="6">
        <f>E186</f>
        <v>0</v>
      </c>
      <c r="F185" s="6">
        <f>D185-E185</f>
        <v>0</v>
      </c>
      <c r="G185" s="8"/>
    </row>
    <row r="186" spans="1:7" ht="25.5" hidden="1">
      <c r="A186" s="9" t="s">
        <v>96</v>
      </c>
      <c r="B186" s="10" t="s">
        <v>4</v>
      </c>
      <c r="C186" s="11" t="s">
        <v>180</v>
      </c>
      <c r="D186" s="7">
        <f>D187+D188+D189+D190</f>
        <v>0</v>
      </c>
      <c r="E186" s="7">
        <f>E187+E188+E189+E190</f>
        <v>0</v>
      </c>
      <c r="F186" s="7">
        <f>D186-E186</f>
        <v>0</v>
      </c>
      <c r="G186" s="8"/>
    </row>
    <row r="187" spans="1:7" ht="25.5" hidden="1">
      <c r="A187" s="9" t="s">
        <v>181</v>
      </c>
      <c r="B187" s="10" t="s">
        <v>4</v>
      </c>
      <c r="C187" s="11" t="s">
        <v>182</v>
      </c>
      <c r="D187" s="7"/>
      <c r="E187" s="7"/>
      <c r="F187" s="7"/>
      <c r="G187" s="8"/>
    </row>
    <row r="188" spans="1:7" ht="25.5" hidden="1">
      <c r="A188" s="9" t="s">
        <v>99</v>
      </c>
      <c r="B188" s="10" t="s">
        <v>4</v>
      </c>
      <c r="C188" s="11" t="s">
        <v>183</v>
      </c>
      <c r="D188" s="7"/>
      <c r="E188" s="7"/>
      <c r="F188" s="7"/>
      <c r="G188" s="8">
        <v>100</v>
      </c>
    </row>
    <row r="189" spans="1:7" ht="25.5" hidden="1">
      <c r="A189" s="9" t="s">
        <v>99</v>
      </c>
      <c r="B189" s="10" t="s">
        <v>4</v>
      </c>
      <c r="C189" s="11" t="s">
        <v>184</v>
      </c>
      <c r="D189" s="7"/>
      <c r="E189" s="7"/>
      <c r="F189" s="7"/>
      <c r="G189" s="8"/>
    </row>
    <row r="190" spans="1:7" ht="25.5" hidden="1">
      <c r="A190" s="9" t="s">
        <v>99</v>
      </c>
      <c r="B190" s="10" t="s">
        <v>4</v>
      </c>
      <c r="C190" s="11" t="s">
        <v>185</v>
      </c>
      <c r="D190" s="7"/>
      <c r="E190" s="7"/>
      <c r="F190" s="7"/>
      <c r="G190" s="8"/>
    </row>
    <row r="191" spans="1:7" ht="12.75" hidden="1">
      <c r="A191" s="9" t="s">
        <v>186</v>
      </c>
      <c r="B191" s="10" t="s">
        <v>4</v>
      </c>
      <c r="C191" s="16" t="s">
        <v>187</v>
      </c>
      <c r="D191" s="6">
        <f>D192</f>
        <v>0</v>
      </c>
      <c r="E191" s="6">
        <f>E192</f>
        <v>0</v>
      </c>
      <c r="F191" s="6">
        <f>F192</f>
        <v>0</v>
      </c>
      <c r="G191" s="8"/>
    </row>
    <row r="192" spans="1:7" ht="25.5" hidden="1">
      <c r="A192" s="9" t="s">
        <v>96</v>
      </c>
      <c r="B192" s="10" t="s">
        <v>4</v>
      </c>
      <c r="C192" s="11" t="s">
        <v>188</v>
      </c>
      <c r="D192" s="15">
        <f>D193+D194</f>
        <v>0</v>
      </c>
      <c r="E192" s="15">
        <f>E193+E194</f>
        <v>0</v>
      </c>
      <c r="F192" s="15">
        <f>F193+F194</f>
        <v>0</v>
      </c>
      <c r="G192" s="8"/>
    </row>
    <row r="193" spans="1:7" ht="12.75" hidden="1">
      <c r="A193" s="9" t="s">
        <v>136</v>
      </c>
      <c r="B193" s="10" t="s">
        <v>4</v>
      </c>
      <c r="C193" s="11" t="s">
        <v>189</v>
      </c>
      <c r="D193" s="7"/>
      <c r="E193" s="7"/>
      <c r="F193" s="7"/>
      <c r="G193" s="8"/>
    </row>
    <row r="194" spans="1:7" ht="25.5" hidden="1">
      <c r="A194" s="9" t="s">
        <v>99</v>
      </c>
      <c r="B194" s="10" t="s">
        <v>4</v>
      </c>
      <c r="C194" s="11" t="s">
        <v>190</v>
      </c>
      <c r="D194" s="7"/>
      <c r="E194" s="7"/>
      <c r="F194" s="7"/>
      <c r="G194" s="8"/>
    </row>
    <row r="195" spans="1:7" ht="12.75" hidden="1">
      <c r="A195" s="9" t="s">
        <v>191</v>
      </c>
      <c r="B195" s="10" t="s">
        <v>4</v>
      </c>
      <c r="C195" s="16" t="s">
        <v>192</v>
      </c>
      <c r="D195" s="6">
        <f aca="true" t="shared" si="14" ref="D195:F196">D196</f>
        <v>0</v>
      </c>
      <c r="E195" s="6">
        <f t="shared" si="14"/>
        <v>0</v>
      </c>
      <c r="F195" s="6">
        <f t="shared" si="14"/>
        <v>0</v>
      </c>
      <c r="G195" s="8"/>
    </row>
    <row r="196" spans="1:7" ht="25.5" hidden="1">
      <c r="A196" s="9" t="s">
        <v>96</v>
      </c>
      <c r="B196" s="10" t="s">
        <v>4</v>
      </c>
      <c r="C196" s="11" t="s">
        <v>193</v>
      </c>
      <c r="D196" s="7">
        <f t="shared" si="14"/>
        <v>0</v>
      </c>
      <c r="E196" s="7">
        <f t="shared" si="14"/>
        <v>0</v>
      </c>
      <c r="F196" s="7">
        <f t="shared" si="14"/>
        <v>0</v>
      </c>
      <c r="G196" s="8"/>
    </row>
    <row r="197" spans="1:7" ht="25.5" hidden="1">
      <c r="A197" s="9" t="s">
        <v>194</v>
      </c>
      <c r="B197" s="10" t="s">
        <v>4</v>
      </c>
      <c r="C197" s="11" t="s">
        <v>195</v>
      </c>
      <c r="D197" s="7"/>
      <c r="E197" s="7"/>
      <c r="F197" s="7"/>
      <c r="G197" s="8"/>
    </row>
    <row r="198" spans="1:7" ht="25.5">
      <c r="A198" s="3" t="s">
        <v>196</v>
      </c>
      <c r="B198" s="4" t="s">
        <v>4</v>
      </c>
      <c r="C198" s="16" t="s">
        <v>197</v>
      </c>
      <c r="D198" s="6">
        <f>D199</f>
        <v>979547.4</v>
      </c>
      <c r="E198" s="6">
        <f>E199</f>
        <v>396980</v>
      </c>
      <c r="F198" s="6">
        <f>D198-E198</f>
        <v>582567.4</v>
      </c>
      <c r="G198" s="8">
        <f>E198/D198*100</f>
        <v>40.52688006726372</v>
      </c>
    </row>
    <row r="199" spans="1:7" ht="25.5">
      <c r="A199" s="9" t="s">
        <v>96</v>
      </c>
      <c r="B199" s="10" t="s">
        <v>4</v>
      </c>
      <c r="C199" s="11" t="s">
        <v>252</v>
      </c>
      <c r="D199" s="6">
        <f>D200+D201+D202+D203+D204+D205+D206+D207+D208+D209</f>
        <v>979547.4</v>
      </c>
      <c r="E199" s="6">
        <f>E200+E201+E202+E203+E204+E205+E206+E207+E208+E209</f>
        <v>396980</v>
      </c>
      <c r="F199" s="6">
        <f>F200+F201+F202+F203+F204+F205+F206+F207+F208+F209</f>
        <v>70000</v>
      </c>
      <c r="G199" s="8">
        <f>E199/D199*100</f>
        <v>40.52688006726372</v>
      </c>
    </row>
    <row r="200" spans="1:7" ht="12.75">
      <c r="A200" s="9" t="s">
        <v>117</v>
      </c>
      <c r="B200" s="10" t="s">
        <v>4</v>
      </c>
      <c r="C200" s="11" t="s">
        <v>252</v>
      </c>
      <c r="D200" s="7"/>
      <c r="E200" s="7"/>
      <c r="F200" s="7"/>
      <c r="G200" s="8"/>
    </row>
    <row r="201" spans="1:7" ht="25.5">
      <c r="A201" s="9" t="s">
        <v>99</v>
      </c>
      <c r="B201" s="10" t="s">
        <v>4</v>
      </c>
      <c r="C201" s="13" t="s">
        <v>268</v>
      </c>
      <c r="D201" s="7">
        <v>70000</v>
      </c>
      <c r="E201" s="7">
        <v>70000</v>
      </c>
      <c r="F201" s="7">
        <f aca="true" t="shared" si="15" ref="F201:F265">D201-E201</f>
        <v>0</v>
      </c>
      <c r="G201" s="8">
        <f aca="true" t="shared" si="16" ref="G201:G209">E201/D201*100</f>
        <v>100</v>
      </c>
    </row>
    <row r="202" spans="1:7" ht="25.5">
      <c r="A202" s="9" t="s">
        <v>99</v>
      </c>
      <c r="B202" s="10" t="s">
        <v>4</v>
      </c>
      <c r="C202" s="13" t="s">
        <v>271</v>
      </c>
      <c r="D202" s="7">
        <v>26980</v>
      </c>
      <c r="E202" s="7">
        <v>26980</v>
      </c>
      <c r="F202" s="7">
        <f t="shared" si="15"/>
        <v>0</v>
      </c>
      <c r="G202" s="8">
        <f t="shared" si="16"/>
        <v>100</v>
      </c>
    </row>
    <row r="203" spans="1:7" ht="25.5">
      <c r="A203" s="9" t="s">
        <v>99</v>
      </c>
      <c r="B203" s="10" t="s">
        <v>4</v>
      </c>
      <c r="C203" s="13" t="s">
        <v>309</v>
      </c>
      <c r="D203" s="7">
        <v>78800</v>
      </c>
      <c r="E203" s="7"/>
      <c r="F203" s="7"/>
      <c r="G203" s="8"/>
    </row>
    <row r="204" spans="1:7" ht="25.5">
      <c r="A204" s="9" t="s">
        <v>99</v>
      </c>
      <c r="B204" s="10"/>
      <c r="C204" s="13" t="s">
        <v>309</v>
      </c>
      <c r="D204" s="7">
        <v>51220.4</v>
      </c>
      <c r="E204" s="7"/>
      <c r="F204" s="7"/>
      <c r="G204" s="8"/>
    </row>
    <row r="205" spans="1:7" ht="25.5">
      <c r="A205" s="9" t="s">
        <v>99</v>
      </c>
      <c r="B205" s="10" t="s">
        <v>4</v>
      </c>
      <c r="C205" s="13" t="s">
        <v>310</v>
      </c>
      <c r="D205" s="7">
        <v>382547</v>
      </c>
      <c r="E205" s="7"/>
      <c r="F205" s="7"/>
      <c r="G205" s="8"/>
    </row>
    <row r="206" spans="1:7" ht="25.5">
      <c r="A206" s="9" t="s">
        <v>99</v>
      </c>
      <c r="B206" s="10" t="s">
        <v>4</v>
      </c>
      <c r="C206" s="13" t="s">
        <v>267</v>
      </c>
      <c r="D206" s="7">
        <v>30000</v>
      </c>
      <c r="E206" s="7"/>
      <c r="F206" s="7">
        <f t="shared" si="15"/>
        <v>30000</v>
      </c>
      <c r="G206" s="8">
        <f t="shared" si="16"/>
        <v>0</v>
      </c>
    </row>
    <row r="207" spans="1:7" ht="25.5">
      <c r="A207" s="9" t="s">
        <v>99</v>
      </c>
      <c r="B207" s="10"/>
      <c r="C207" s="13" t="s">
        <v>311</v>
      </c>
      <c r="D207" s="7">
        <v>40000</v>
      </c>
      <c r="E207" s="7">
        <v>40000</v>
      </c>
      <c r="F207" s="7">
        <f t="shared" si="15"/>
        <v>0</v>
      </c>
      <c r="G207" s="8"/>
    </row>
    <row r="208" spans="1:7" ht="25.5">
      <c r="A208" s="9" t="s">
        <v>99</v>
      </c>
      <c r="B208" s="10"/>
      <c r="C208" s="13" t="s">
        <v>266</v>
      </c>
      <c r="D208" s="7">
        <v>240000</v>
      </c>
      <c r="E208" s="7">
        <v>200000</v>
      </c>
      <c r="F208" s="7">
        <f t="shared" si="15"/>
        <v>40000</v>
      </c>
      <c r="G208" s="8">
        <f t="shared" si="16"/>
        <v>83.33333333333334</v>
      </c>
    </row>
    <row r="209" spans="1:7" ht="25.5">
      <c r="A209" s="9" t="s">
        <v>99</v>
      </c>
      <c r="B209" s="10"/>
      <c r="C209" s="13" t="s">
        <v>254</v>
      </c>
      <c r="D209" s="7">
        <v>60000</v>
      </c>
      <c r="E209" s="7">
        <v>60000</v>
      </c>
      <c r="F209" s="7">
        <f t="shared" si="15"/>
        <v>0</v>
      </c>
      <c r="G209" s="8">
        <f t="shared" si="16"/>
        <v>100</v>
      </c>
    </row>
    <row r="210" spans="1:7" ht="12.75" hidden="1">
      <c r="A210" s="9"/>
      <c r="B210" s="10"/>
      <c r="C210" s="13"/>
      <c r="D210" s="7"/>
      <c r="E210" s="7"/>
      <c r="F210" s="7">
        <f t="shared" si="15"/>
        <v>0</v>
      </c>
      <c r="G210" s="8"/>
    </row>
    <row r="211" spans="1:7" ht="12.75" hidden="1">
      <c r="A211" s="9"/>
      <c r="B211" s="10"/>
      <c r="C211" s="13"/>
      <c r="D211" s="7"/>
      <c r="E211" s="7"/>
      <c r="F211" s="7">
        <f t="shared" si="15"/>
        <v>0</v>
      </c>
      <c r="G211" s="8"/>
    </row>
    <row r="212" spans="1:7" ht="12.75" hidden="1">
      <c r="A212" s="9"/>
      <c r="B212" s="10"/>
      <c r="C212" s="13"/>
      <c r="D212" s="7"/>
      <c r="E212" s="7"/>
      <c r="F212" s="7">
        <f t="shared" si="15"/>
        <v>0</v>
      </c>
      <c r="G212" s="8"/>
    </row>
    <row r="213" spans="1:7" ht="12.75" hidden="1">
      <c r="A213" s="9"/>
      <c r="B213" s="10"/>
      <c r="C213" s="13"/>
      <c r="D213" s="7"/>
      <c r="E213" s="7"/>
      <c r="F213" s="7">
        <f t="shared" si="15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15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15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15"/>
        <v>0</v>
      </c>
      <c r="G216" s="8"/>
    </row>
    <row r="217" spans="1:7" ht="12.75" hidden="1">
      <c r="A217" s="9"/>
      <c r="B217" s="10"/>
      <c r="C217" s="11"/>
      <c r="D217" s="7"/>
      <c r="E217" s="7"/>
      <c r="F217" s="7">
        <f t="shared" si="15"/>
        <v>0</v>
      </c>
      <c r="G217" s="8"/>
    </row>
    <row r="218" spans="1:7" ht="12.75" hidden="1">
      <c r="A218" s="9"/>
      <c r="B218" s="10"/>
      <c r="C218" s="11"/>
      <c r="D218" s="7"/>
      <c r="E218" s="7"/>
      <c r="F218" s="7">
        <f t="shared" si="15"/>
        <v>0</v>
      </c>
      <c r="G218" s="8"/>
    </row>
    <row r="219" spans="1:7" ht="12.75" hidden="1">
      <c r="A219" s="9"/>
      <c r="B219" s="10"/>
      <c r="C219" s="11"/>
      <c r="D219" s="7"/>
      <c r="E219" s="7"/>
      <c r="F219" s="7">
        <f t="shared" si="15"/>
        <v>0</v>
      </c>
      <c r="G219" s="8"/>
    </row>
    <row r="220" spans="1:7" ht="12.75" hidden="1">
      <c r="A220" s="9"/>
      <c r="B220" s="10"/>
      <c r="C220" s="11"/>
      <c r="D220" s="7"/>
      <c r="E220" s="7"/>
      <c r="F220" s="7">
        <f t="shared" si="15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5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5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5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5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5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5"/>
        <v>0</v>
      </c>
      <c r="G226" s="8"/>
    </row>
    <row r="227" spans="1:7" ht="12.75" hidden="1">
      <c r="A227" s="9"/>
      <c r="B227" s="10"/>
      <c r="C227" s="13"/>
      <c r="D227" s="7"/>
      <c r="E227" s="7"/>
      <c r="F227" s="7">
        <f t="shared" si="15"/>
        <v>0</v>
      </c>
      <c r="G227" s="8"/>
    </row>
    <row r="228" spans="1:7" ht="12.75" hidden="1">
      <c r="A228" s="9"/>
      <c r="B228" s="10"/>
      <c r="C228" s="13"/>
      <c r="D228" s="7"/>
      <c r="E228" s="7"/>
      <c r="F228" s="7">
        <f t="shared" si="15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15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5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15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15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5"/>
        <v>0</v>
      </c>
      <c r="G233" s="8"/>
    </row>
    <row r="234" spans="1:7" ht="12.75" hidden="1">
      <c r="A234" s="9"/>
      <c r="B234" s="10"/>
      <c r="C234" s="11"/>
      <c r="D234" s="7"/>
      <c r="E234" s="7"/>
      <c r="F234" s="7">
        <f t="shared" si="15"/>
        <v>0</v>
      </c>
      <c r="G234" s="8"/>
    </row>
    <row r="235" spans="1:7" ht="12.75" hidden="1">
      <c r="A235" s="9"/>
      <c r="B235" s="10"/>
      <c r="C235" s="11"/>
      <c r="D235" s="7"/>
      <c r="E235" s="7"/>
      <c r="F235" s="7">
        <f t="shared" si="15"/>
        <v>0</v>
      </c>
      <c r="G235" s="8"/>
    </row>
    <row r="236" spans="1:7" ht="12.75" hidden="1">
      <c r="A236" s="9"/>
      <c r="B236" s="10"/>
      <c r="C236" s="11"/>
      <c r="D236" s="7"/>
      <c r="E236" s="7"/>
      <c r="F236" s="7">
        <f t="shared" si="15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5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5"/>
        <v>0</v>
      </c>
      <c r="G238" s="8"/>
    </row>
    <row r="239" spans="1:7" ht="12.75" hidden="1">
      <c r="A239" s="9"/>
      <c r="B239" s="10"/>
      <c r="C239" s="13"/>
      <c r="D239" s="7"/>
      <c r="E239" s="7"/>
      <c r="F239" s="7">
        <f t="shared" si="15"/>
        <v>0</v>
      </c>
      <c r="G239" s="8"/>
    </row>
    <row r="240" spans="1:7" ht="12.75" hidden="1">
      <c r="A240" s="9"/>
      <c r="B240" s="10"/>
      <c r="C240" s="13"/>
      <c r="D240" s="7"/>
      <c r="E240" s="7"/>
      <c r="F240" s="7">
        <f t="shared" si="15"/>
        <v>0</v>
      </c>
      <c r="G240" s="8"/>
    </row>
    <row r="241" spans="1:7" ht="12.75" hidden="1">
      <c r="A241" s="9"/>
      <c r="B241" s="10"/>
      <c r="C241" s="13"/>
      <c r="D241" s="7"/>
      <c r="E241" s="7"/>
      <c r="F241" s="7">
        <f t="shared" si="15"/>
        <v>0</v>
      </c>
      <c r="G241" s="8"/>
    </row>
    <row r="242" spans="1:7" ht="12.75" hidden="1">
      <c r="A242" s="9"/>
      <c r="B242" s="10"/>
      <c r="C242" s="13"/>
      <c r="D242" s="7"/>
      <c r="E242" s="7"/>
      <c r="F242" s="7">
        <f t="shared" si="15"/>
        <v>0</v>
      </c>
      <c r="G242" s="8"/>
    </row>
    <row r="243" spans="1:7" ht="12.75" hidden="1">
      <c r="A243" s="9"/>
      <c r="B243" s="10"/>
      <c r="C243" s="13"/>
      <c r="D243" s="7"/>
      <c r="E243" s="7"/>
      <c r="F243" s="7">
        <f t="shared" si="15"/>
        <v>0</v>
      </c>
      <c r="G243" s="8"/>
    </row>
    <row r="244" spans="1:7" ht="12.75" hidden="1">
      <c r="A244" s="9"/>
      <c r="B244" s="10"/>
      <c r="C244" s="13"/>
      <c r="D244" s="7"/>
      <c r="E244" s="7"/>
      <c r="F244" s="7">
        <f t="shared" si="15"/>
        <v>0</v>
      </c>
      <c r="G244" s="8"/>
    </row>
    <row r="245" spans="1:7" ht="12.75" hidden="1">
      <c r="A245" s="9"/>
      <c r="B245" s="10"/>
      <c r="C245" s="13"/>
      <c r="D245" s="7"/>
      <c r="E245" s="7"/>
      <c r="F245" s="7">
        <f t="shared" si="15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5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5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5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5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5"/>
        <v>0</v>
      </c>
      <c r="G250" s="8"/>
    </row>
    <row r="251" spans="1:7" ht="12.75" hidden="1">
      <c r="A251" s="9"/>
      <c r="B251" s="10"/>
      <c r="C251" s="11"/>
      <c r="D251" s="7"/>
      <c r="E251" s="7"/>
      <c r="F251" s="7">
        <f t="shared" si="15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15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5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5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15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5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5"/>
        <v>0</v>
      </c>
      <c r="G257" s="8"/>
    </row>
    <row r="258" spans="1:7" ht="12.75" hidden="1">
      <c r="A258" s="3"/>
      <c r="B258" s="4"/>
      <c r="C258" s="5"/>
      <c r="D258" s="6"/>
      <c r="E258" s="6"/>
      <c r="F258" s="7">
        <f t="shared" si="15"/>
        <v>0</v>
      </c>
      <c r="G258" s="8"/>
    </row>
    <row r="259" spans="1:7" ht="12.75" hidden="1">
      <c r="A259" s="3"/>
      <c r="B259" s="4"/>
      <c r="C259" s="5"/>
      <c r="D259" s="6"/>
      <c r="E259" s="6"/>
      <c r="F259" s="7">
        <f t="shared" si="15"/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 t="shared" si="15"/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 t="shared" si="15"/>
        <v>0</v>
      </c>
      <c r="G261" s="8"/>
    </row>
    <row r="262" spans="1:7" ht="12.75" hidden="1">
      <c r="A262" s="9"/>
      <c r="B262" s="10"/>
      <c r="C262" s="11"/>
      <c r="D262" s="7"/>
      <c r="E262" s="7"/>
      <c r="F262" s="7">
        <f t="shared" si="15"/>
        <v>0</v>
      </c>
      <c r="G262" s="8"/>
    </row>
    <row r="263" spans="1:7" ht="12.75" hidden="1">
      <c r="A263" s="9"/>
      <c r="B263" s="10"/>
      <c r="C263" s="11"/>
      <c r="D263" s="7"/>
      <c r="E263" s="7"/>
      <c r="F263" s="7">
        <f t="shared" si="15"/>
        <v>0</v>
      </c>
      <c r="G263" s="8"/>
    </row>
    <row r="264" spans="1:7" ht="12.75" hidden="1">
      <c r="A264" s="9"/>
      <c r="B264" s="10"/>
      <c r="C264" s="11"/>
      <c r="D264" s="7"/>
      <c r="E264" s="7"/>
      <c r="F264" s="7">
        <f t="shared" si="15"/>
        <v>0</v>
      </c>
      <c r="G264" s="8"/>
    </row>
    <row r="265" spans="1:7" ht="12.75" hidden="1">
      <c r="A265" s="9"/>
      <c r="B265" s="10"/>
      <c r="C265" s="11"/>
      <c r="D265" s="7"/>
      <c r="E265" s="7"/>
      <c r="F265" s="7">
        <f t="shared" si="15"/>
        <v>0</v>
      </c>
      <c r="G265" s="8"/>
    </row>
    <row r="266" spans="1:7" ht="12.75" hidden="1">
      <c r="A266" s="9"/>
      <c r="B266" s="10"/>
      <c r="C266" s="11"/>
      <c r="D266" s="7"/>
      <c r="E266" s="7"/>
      <c r="F266" s="7">
        <f>D266-E266</f>
        <v>0</v>
      </c>
      <c r="G266" s="8"/>
    </row>
    <row r="267" spans="1:7" ht="12.75" hidden="1">
      <c r="A267" s="9"/>
      <c r="B267" s="10"/>
      <c r="C267" s="11"/>
      <c r="D267" s="7"/>
      <c r="E267" s="7"/>
      <c r="F267" s="7">
        <f>D267-E267</f>
        <v>0</v>
      </c>
      <c r="G267" s="8"/>
    </row>
    <row r="268" spans="1:7" ht="12.75" hidden="1">
      <c r="A268" s="9"/>
      <c r="B268" s="10"/>
      <c r="C268" s="11"/>
      <c r="D268" s="7"/>
      <c r="E268" s="7"/>
      <c r="F268" s="7">
        <f>D268-E268</f>
        <v>0</v>
      </c>
      <c r="G268" s="8"/>
    </row>
    <row r="269" spans="1:7" ht="25.5">
      <c r="A269" s="3" t="s">
        <v>206</v>
      </c>
      <c r="B269" s="4" t="s">
        <v>207</v>
      </c>
      <c r="C269" s="5" t="s">
        <v>4</v>
      </c>
      <c r="D269" s="6"/>
      <c r="E269" s="6"/>
      <c r="F269" s="6"/>
      <c r="G269" s="8"/>
    </row>
    <row r="270" spans="1:7" ht="12.75">
      <c r="A270" s="3" t="s">
        <v>208</v>
      </c>
      <c r="B270" s="4" t="s">
        <v>209</v>
      </c>
      <c r="C270" s="5" t="s">
        <v>210</v>
      </c>
      <c r="D270" s="6"/>
      <c r="E270" s="6">
        <v>82385.93</v>
      </c>
      <c r="F270" s="6"/>
      <c r="G270" s="8"/>
    </row>
    <row r="271" spans="1:7" ht="12.75">
      <c r="A271" s="3" t="s">
        <v>211</v>
      </c>
      <c r="B271" s="4" t="s">
        <v>212</v>
      </c>
      <c r="C271" s="5" t="s">
        <v>213</v>
      </c>
      <c r="D271" s="6"/>
      <c r="E271" s="6">
        <f>E270+E10-E70</f>
        <v>772282.8799999994</v>
      </c>
      <c r="F271" s="6"/>
      <c r="G271" s="8"/>
    </row>
    <row r="272" spans="1:7" ht="12.75">
      <c r="A272" s="3" t="s">
        <v>214</v>
      </c>
      <c r="B272" s="4" t="s">
        <v>215</v>
      </c>
      <c r="C272" s="5" t="s">
        <v>4</v>
      </c>
      <c r="D272" s="6"/>
      <c r="E272" s="6"/>
      <c r="F272" s="6"/>
      <c r="G272" s="8"/>
    </row>
    <row r="273" spans="4:7" ht="12.75">
      <c r="D273" s="17"/>
      <c r="E273" s="17"/>
      <c r="F273" s="17"/>
      <c r="G273" s="17"/>
    </row>
    <row r="274" spans="4:7" ht="12.75">
      <c r="D274" s="17" t="s">
        <v>216</v>
      </c>
      <c r="E274" s="17"/>
      <c r="F274" s="17"/>
      <c r="G274" s="17"/>
    </row>
    <row r="275" spans="1:8" ht="12.75">
      <c r="A275" s="30" t="s">
        <v>217</v>
      </c>
      <c r="B275" s="30"/>
      <c r="C275" s="19"/>
      <c r="D275" s="19"/>
      <c r="E275" s="19"/>
      <c r="F275" s="19"/>
      <c r="G275" s="19"/>
      <c r="H275" s="19"/>
    </row>
    <row r="276" spans="1:8" ht="12.75">
      <c r="A276" s="18" t="s">
        <v>218</v>
      </c>
      <c r="B276" s="1"/>
      <c r="C276" s="1"/>
      <c r="D276" s="1"/>
      <c r="E276" s="1"/>
      <c r="F276" s="1"/>
      <c r="G276" s="1"/>
      <c r="H276" s="1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  <row r="453" spans="4:7" ht="12.75">
      <c r="D453" s="17"/>
      <c r="E453" s="17"/>
      <c r="F453" s="17"/>
      <c r="G453" s="17"/>
    </row>
    <row r="454" spans="4:7" ht="12.75">
      <c r="D454" s="17"/>
      <c r="E454" s="17"/>
      <c r="F454" s="17"/>
      <c r="G454" s="17"/>
    </row>
    <row r="455" spans="4:7" ht="12.75">
      <c r="D455" s="17"/>
      <c r="E455" s="17"/>
      <c r="F455" s="17"/>
      <c r="G455" s="17"/>
    </row>
    <row r="456" spans="4:7" ht="12.75">
      <c r="D456" s="17"/>
      <c r="E456" s="17"/>
      <c r="F456" s="17"/>
      <c r="G456" s="17"/>
    </row>
  </sheetData>
  <mergeCells count="9">
    <mergeCell ref="A1:G1"/>
    <mergeCell ref="A2:G2"/>
    <mergeCell ref="A3:G3"/>
    <mergeCell ref="A4:G4"/>
    <mergeCell ref="A275:B275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6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7"/>
      <c r="B1" s="28"/>
      <c r="C1" s="28"/>
      <c r="D1" s="28"/>
      <c r="E1" s="28"/>
      <c r="F1" s="28"/>
      <c r="G1" s="28"/>
    </row>
    <row r="2" spans="1:7" ht="12.75">
      <c r="A2" s="29" t="s">
        <v>0</v>
      </c>
      <c r="B2" s="26"/>
      <c r="C2" s="26"/>
      <c r="D2" s="26"/>
      <c r="E2" s="26"/>
      <c r="F2" s="26"/>
      <c r="G2" s="26"/>
    </row>
    <row r="3" spans="1:7" ht="12.75">
      <c r="A3" s="23" t="s">
        <v>1</v>
      </c>
      <c r="B3" s="24"/>
      <c r="C3" s="24"/>
      <c r="D3" s="24"/>
      <c r="E3" s="24"/>
      <c r="F3" s="24"/>
      <c r="G3" s="24"/>
    </row>
    <row r="4" spans="1:7" ht="12.75">
      <c r="A4" s="23" t="s">
        <v>2</v>
      </c>
      <c r="B4" s="24"/>
      <c r="C4" s="24"/>
      <c r="D4" s="24"/>
      <c r="E4" s="24"/>
      <c r="F4" s="24"/>
      <c r="G4" s="24"/>
    </row>
    <row r="5" spans="1:7" ht="12.75">
      <c r="A5" s="23" t="s">
        <v>3</v>
      </c>
      <c r="B5" s="24"/>
      <c r="C5" s="24"/>
      <c r="D5" s="24"/>
      <c r="E5" s="24"/>
      <c r="F5" s="24"/>
      <c r="G5" s="24"/>
    </row>
    <row r="6" spans="1:7" ht="12.75">
      <c r="A6" s="23" t="s">
        <v>312</v>
      </c>
      <c r="B6" s="24"/>
      <c r="C6" s="24"/>
      <c r="D6" s="24"/>
      <c r="E6" s="24"/>
      <c r="F6" s="24"/>
      <c r="G6" s="24"/>
    </row>
    <row r="7" spans="1:7" ht="12.75">
      <c r="A7" s="23" t="s">
        <v>4</v>
      </c>
      <c r="B7" s="24"/>
      <c r="C7" s="24"/>
      <c r="D7" s="24"/>
      <c r="E7" s="24"/>
      <c r="F7" s="24"/>
      <c r="G7" s="24"/>
    </row>
    <row r="8" spans="1:7" ht="12.75">
      <c r="A8" s="25" t="s">
        <v>5</v>
      </c>
      <c r="B8" s="26"/>
      <c r="C8" s="26"/>
      <c r="D8" s="26"/>
      <c r="E8" s="26"/>
      <c r="F8" s="26"/>
      <c r="G8" s="26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D13+D17+D18+D19+D20+D21+D22+D23+D24+D26+D27+D28+D29+D30+D31+D32+D33+D34+D35+D36+D40+D44+D48+D50+D51+D52+D53+D56+D57+D58+D59+D60+D61+D62+D64+D63+D65+D66+D67+D68+D69</f>
        <v>4006236</v>
      </c>
      <c r="E10" s="6">
        <f>E13+E17+E18+E19+E20+E21+E22+E23+E24+E26+E27+E28+E29+E30+E31+E32+E33+E34+E35+E36+E40+E44+E48+E50+E51+E52+E53+E56+E57+E58+E59+E60+E61+E62+E64+E63+E65+E66+E67+E68+E69</f>
        <v>3829963.2819999997</v>
      </c>
      <c r="F10" s="7">
        <f>D10-E10</f>
        <v>176272.71800000034</v>
      </c>
      <c r="G10" s="8">
        <f>E10/D10*100</f>
        <v>95.60004158516871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226444</v>
      </c>
      <c r="F13" s="7">
        <f>D13-E13</f>
        <v>47556</v>
      </c>
      <c r="G13" s="12">
        <f>E13/D13*100</f>
        <v>82.64379562043796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226444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>
        <v>1519.9</v>
      </c>
      <c r="F20" s="7">
        <f t="shared" si="0"/>
        <v>-1519.9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2.05</v>
      </c>
      <c r="F21" s="7">
        <f t="shared" si="0"/>
        <v>-2.05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720.02</v>
      </c>
      <c r="F22" s="7">
        <f t="shared" si="0"/>
        <v>-720.02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220</v>
      </c>
      <c r="B25" s="10"/>
      <c r="C25" s="11" t="s">
        <v>221</v>
      </c>
      <c r="D25" s="7">
        <f>D26+D27+D28+D29</f>
        <v>380000</v>
      </c>
      <c r="E25" s="7">
        <f>E26+E27+E28+E29</f>
        <v>263144.972</v>
      </c>
      <c r="F25" s="7">
        <f t="shared" si="0"/>
        <v>116855.02799999999</v>
      </c>
      <c r="G25" s="7">
        <f>G26+G27+G28+G29</f>
        <v>0</v>
      </c>
    </row>
    <row r="26" spans="1:7" ht="12.75">
      <c r="A26" s="9" t="s">
        <v>220</v>
      </c>
      <c r="B26" s="10"/>
      <c r="C26" s="11" t="s">
        <v>222</v>
      </c>
      <c r="D26" s="7"/>
      <c r="E26" s="7">
        <v>99708.79</v>
      </c>
      <c r="F26" s="7"/>
      <c r="G26" s="8"/>
    </row>
    <row r="27" spans="1:7" ht="12.75">
      <c r="A27" s="9" t="s">
        <v>220</v>
      </c>
      <c r="B27" s="10"/>
      <c r="C27" s="11" t="s">
        <v>223</v>
      </c>
      <c r="D27" s="7"/>
      <c r="E27" s="7">
        <v>2189.31</v>
      </c>
      <c r="F27" s="7"/>
      <c r="G27" s="8"/>
    </row>
    <row r="28" spans="1:7" ht="12.75">
      <c r="A28" s="9" t="s">
        <v>220</v>
      </c>
      <c r="B28" s="10"/>
      <c r="C28" s="11" t="s">
        <v>224</v>
      </c>
      <c r="D28" s="7">
        <v>380000</v>
      </c>
      <c r="E28" s="7">
        <v>168308.802</v>
      </c>
      <c r="F28" s="7"/>
      <c r="G28" s="8"/>
    </row>
    <row r="29" spans="1:7" ht="12.75">
      <c r="A29" s="9" t="s">
        <v>220</v>
      </c>
      <c r="B29" s="10"/>
      <c r="C29" s="11" t="s">
        <v>225</v>
      </c>
      <c r="D29" s="7"/>
      <c r="E29" s="7">
        <v>-7061.93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>
        <v>800.5</v>
      </c>
      <c r="F30" s="7">
        <f t="shared" si="0"/>
        <v>4199.5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>
        <v>13.92</v>
      </c>
      <c r="F31" s="7">
        <f t="shared" si="0"/>
        <v>-13.92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142086.98</v>
      </c>
      <c r="F36" s="7">
        <f t="shared" si="0"/>
        <v>33913.01999999999</v>
      </c>
      <c r="G36" s="12">
        <f>E36/D36*100</f>
        <v>80.73123863636364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140537.81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1549.17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161480.99</v>
      </c>
      <c r="F40" s="7">
        <f t="shared" si="0"/>
        <v>-8480.98999999999</v>
      </c>
      <c r="G40" s="12">
        <f>E40/D40*100</f>
        <v>105.54313071895425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158223.68</v>
      </c>
      <c r="F41" s="7"/>
      <c r="G41" s="12">
        <f>E41/D41*100</f>
        <v>103.41416993464053</v>
      </c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3257.31</v>
      </c>
      <c r="F42" s="7"/>
      <c r="G42" s="12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12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141280.51</v>
      </c>
      <c r="F44" s="7">
        <f>D44-E44</f>
        <v>21719.48999999999</v>
      </c>
      <c r="G44" s="12">
        <f>E44/D44*100</f>
        <v>86.67515950920246</v>
      </c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140689.25</v>
      </c>
      <c r="F45" s="7">
        <f>D45-E45</f>
        <v>22310.75</v>
      </c>
      <c r="G45" s="12">
        <f>E45/D45*100</f>
        <v>86.31242331288344</v>
      </c>
    </row>
    <row r="46" spans="1:7" ht="76.5">
      <c r="A46" s="9" t="s">
        <v>49</v>
      </c>
      <c r="B46" s="10" t="s">
        <v>4</v>
      </c>
      <c r="C46" s="11" t="s">
        <v>52</v>
      </c>
      <c r="D46" s="7"/>
      <c r="E46" s="7">
        <v>591.26</v>
      </c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12285</v>
      </c>
      <c r="F48" s="7">
        <f aca="true" t="shared" si="1" ref="F48:F53">D48-E48</f>
        <v>2715</v>
      </c>
      <c r="G48" s="12">
        <f>E48/D48*100</f>
        <v>81.89999999999999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12285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56617.73</v>
      </c>
      <c r="F53" s="7">
        <f t="shared" si="1"/>
        <v>-26617.730000000003</v>
      </c>
      <c r="G53" s="12">
        <f>E53/D53*100</f>
        <v>188.7257666666667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56617.73</v>
      </c>
      <c r="F54" s="7"/>
      <c r="G54" s="12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12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2200</v>
      </c>
      <c r="F56" s="7"/>
      <c r="G56" s="12">
        <f>E56/D56*100</f>
        <v>73.33333333333333</v>
      </c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21432.51</v>
      </c>
      <c r="F57" s="7"/>
      <c r="G57" s="12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12"/>
    </row>
    <row r="59" spans="1:7" ht="51">
      <c r="A59" s="9" t="s">
        <v>73</v>
      </c>
      <c r="B59" s="10" t="s">
        <v>4</v>
      </c>
      <c r="C59" s="11" t="s">
        <v>74</v>
      </c>
      <c r="D59" s="7"/>
      <c r="E59" s="7">
        <v>37542.45</v>
      </c>
      <c r="F59" s="7">
        <f>D59-E59</f>
        <v>-37542.45</v>
      </c>
      <c r="G59" s="12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>
        <v>50605</v>
      </c>
      <c r="F60" s="7"/>
      <c r="G60" s="8"/>
    </row>
    <row r="61" spans="1:7" ht="12.75">
      <c r="A61" s="9" t="s">
        <v>77</v>
      </c>
      <c r="B61" s="10"/>
      <c r="C61" s="11" t="s">
        <v>78</v>
      </c>
      <c r="D61" s="7"/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1063141.75</v>
      </c>
      <c r="F62" s="7"/>
      <c r="G62" s="12">
        <f>E62/D62*100</f>
        <v>91.66666666666666</v>
      </c>
    </row>
    <row r="63" spans="1:7" ht="27" customHeight="1">
      <c r="A63" s="9" t="s">
        <v>292</v>
      </c>
      <c r="B63" s="10" t="s">
        <v>4</v>
      </c>
      <c r="C63" s="11" t="s">
        <v>291</v>
      </c>
      <c r="D63" s="7">
        <v>359940</v>
      </c>
      <c r="E63" s="7">
        <v>359940</v>
      </c>
      <c r="F63" s="7"/>
      <c r="G63" s="12">
        <f>E63/D63*100</f>
        <v>100</v>
      </c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179158</v>
      </c>
      <c r="F64" s="7">
        <f aca="true" t="shared" si="2" ref="F64:F96">D64-E64</f>
        <v>0</v>
      </c>
      <c r="G64" s="12">
        <f>E64/D64*100</f>
        <v>100</v>
      </c>
    </row>
    <row r="65" spans="1:7" ht="25.5">
      <c r="A65" s="9" t="s">
        <v>85</v>
      </c>
      <c r="B65" s="10" t="s">
        <v>4</v>
      </c>
      <c r="C65" s="11" t="s">
        <v>287</v>
      </c>
      <c r="D65" s="7">
        <v>247000</v>
      </c>
      <c r="E65" s="7">
        <v>247000</v>
      </c>
      <c r="F65" s="7">
        <f t="shared" si="2"/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400000</v>
      </c>
      <c r="F66" s="7">
        <f t="shared" si="2"/>
        <v>0</v>
      </c>
      <c r="G66" s="12">
        <f>E66/D66*100</f>
        <v>100</v>
      </c>
    </row>
    <row r="67" spans="1:7" ht="12.75">
      <c r="A67" s="9" t="s">
        <v>87</v>
      </c>
      <c r="B67" s="10"/>
      <c r="C67" s="11" t="s">
        <v>306</v>
      </c>
      <c r="D67" s="7">
        <v>382547</v>
      </c>
      <c r="E67" s="7">
        <v>382547</v>
      </c>
      <c r="F67" s="7">
        <f t="shared" si="2"/>
        <v>0</v>
      </c>
      <c r="G67" s="12">
        <f>E67/D67*100</f>
        <v>100</v>
      </c>
    </row>
    <row r="68" spans="1:7" ht="12.75">
      <c r="A68" s="9" t="s">
        <v>87</v>
      </c>
      <c r="B68" s="10"/>
      <c r="C68" s="11" t="s">
        <v>307</v>
      </c>
      <c r="D68" s="7">
        <v>51220</v>
      </c>
      <c r="E68" s="7">
        <v>52000</v>
      </c>
      <c r="F68" s="7">
        <f t="shared" si="2"/>
        <v>-780</v>
      </c>
      <c r="G68" s="12">
        <f>E68/D68*100</f>
        <v>101.5228426395939</v>
      </c>
    </row>
    <row r="69" spans="1:7" ht="12.75">
      <c r="A69" s="9" t="s">
        <v>87</v>
      </c>
      <c r="B69" s="10"/>
      <c r="C69" s="11" t="s">
        <v>308</v>
      </c>
      <c r="D69" s="7">
        <v>27580</v>
      </c>
      <c r="E69" s="7">
        <v>28000</v>
      </c>
      <c r="F69" s="7">
        <f t="shared" si="2"/>
        <v>-420</v>
      </c>
      <c r="G69" s="12">
        <f>E69/D69*100</f>
        <v>101.5228426395939</v>
      </c>
    </row>
    <row r="70" spans="1:7" ht="12.75">
      <c r="A70" s="3" t="s">
        <v>89</v>
      </c>
      <c r="B70" s="4" t="s">
        <v>90</v>
      </c>
      <c r="C70" s="5" t="s">
        <v>91</v>
      </c>
      <c r="D70" s="6">
        <f>D71+D76+D114+D118+D134+D145+D152+D177+D142</f>
        <v>4088621.9299999997</v>
      </c>
      <c r="E70" s="6">
        <f>E71+E76+E114+E118+E134+E145+E152+E177+E142</f>
        <v>3736886.9200000004</v>
      </c>
      <c r="F70" s="6">
        <f t="shared" si="2"/>
        <v>351735.0099999993</v>
      </c>
      <c r="G70" s="8">
        <f aca="true" t="shared" si="3" ref="G70:G79">E70/D70*100</f>
        <v>91.39722341605697</v>
      </c>
    </row>
    <row r="71" spans="1:7" ht="38.25">
      <c r="A71" s="9" t="s">
        <v>92</v>
      </c>
      <c r="B71" s="10" t="s">
        <v>4</v>
      </c>
      <c r="C71" s="11" t="s">
        <v>93</v>
      </c>
      <c r="D71" s="6">
        <f>D72</f>
        <v>546695.86</v>
      </c>
      <c r="E71" s="6">
        <f>E72</f>
        <v>519700.56</v>
      </c>
      <c r="F71" s="6">
        <f t="shared" si="2"/>
        <v>26995.29999999999</v>
      </c>
      <c r="G71" s="8">
        <f t="shared" si="3"/>
        <v>95.06209906180743</v>
      </c>
    </row>
    <row r="72" spans="1:7" ht="12.75">
      <c r="A72" s="9" t="s">
        <v>94</v>
      </c>
      <c r="B72" s="10" t="s">
        <v>4</v>
      </c>
      <c r="C72" s="14" t="s">
        <v>95</v>
      </c>
      <c r="D72" s="7">
        <f>D73</f>
        <v>546695.86</v>
      </c>
      <c r="E72" s="7">
        <f>E73</f>
        <v>519700.56</v>
      </c>
      <c r="F72" s="7">
        <f t="shared" si="2"/>
        <v>26995.29999999999</v>
      </c>
      <c r="G72" s="12">
        <f t="shared" si="3"/>
        <v>95.06209906180743</v>
      </c>
    </row>
    <row r="73" spans="1:7" ht="25.5">
      <c r="A73" s="9" t="s">
        <v>96</v>
      </c>
      <c r="B73" s="10" t="s">
        <v>4</v>
      </c>
      <c r="C73" s="14" t="s">
        <v>97</v>
      </c>
      <c r="D73" s="7">
        <f>D74+D75</f>
        <v>546695.86</v>
      </c>
      <c r="E73" s="7">
        <f>E74+E75</f>
        <v>519700.56</v>
      </c>
      <c r="F73" s="7">
        <f t="shared" si="2"/>
        <v>26995.29999999999</v>
      </c>
      <c r="G73" s="12">
        <f t="shared" si="3"/>
        <v>95.06209906180743</v>
      </c>
    </row>
    <row r="74" spans="1:7" ht="12.75">
      <c r="A74" s="9" t="s">
        <v>98</v>
      </c>
      <c r="B74" s="10" t="s">
        <v>4</v>
      </c>
      <c r="C74" s="14" t="s">
        <v>226</v>
      </c>
      <c r="D74" s="7">
        <v>420817.08</v>
      </c>
      <c r="E74" s="7">
        <v>402402.88</v>
      </c>
      <c r="F74" s="7">
        <f t="shared" si="2"/>
        <v>18414.20000000001</v>
      </c>
      <c r="G74" s="12">
        <f t="shared" si="3"/>
        <v>95.62417951286578</v>
      </c>
    </row>
    <row r="75" spans="1:7" ht="25.5">
      <c r="A75" s="9" t="s">
        <v>99</v>
      </c>
      <c r="B75" s="10" t="s">
        <v>4</v>
      </c>
      <c r="C75" s="14" t="s">
        <v>227</v>
      </c>
      <c r="D75" s="7">
        <v>125878.78</v>
      </c>
      <c r="E75" s="7">
        <v>117297.68</v>
      </c>
      <c r="F75" s="7">
        <f t="shared" si="2"/>
        <v>8581.100000000006</v>
      </c>
      <c r="G75" s="12">
        <f t="shared" si="3"/>
        <v>93.18304483090796</v>
      </c>
    </row>
    <row r="76" spans="1:7" ht="51">
      <c r="A76" s="9" t="s">
        <v>100</v>
      </c>
      <c r="B76" s="10" t="s">
        <v>4</v>
      </c>
      <c r="C76" s="14" t="s">
        <v>101</v>
      </c>
      <c r="D76" s="6">
        <f>D77</f>
        <v>1431816.67</v>
      </c>
      <c r="E76" s="6">
        <f>E77</f>
        <v>1271881.46</v>
      </c>
      <c r="F76" s="6">
        <f t="shared" si="2"/>
        <v>159935.20999999996</v>
      </c>
      <c r="G76" s="8">
        <f t="shared" si="3"/>
        <v>88.82991004707328</v>
      </c>
    </row>
    <row r="77" spans="1:7" ht="12.75">
      <c r="A77" s="9" t="s">
        <v>102</v>
      </c>
      <c r="B77" s="10" t="s">
        <v>4</v>
      </c>
      <c r="C77" s="14" t="s">
        <v>243</v>
      </c>
      <c r="D77" s="7">
        <f>D78</f>
        <v>1431816.67</v>
      </c>
      <c r="E77" s="7">
        <f>E78</f>
        <v>1271881.46</v>
      </c>
      <c r="F77" s="7">
        <f t="shared" si="2"/>
        <v>159935.20999999996</v>
      </c>
      <c r="G77" s="12">
        <f t="shared" si="3"/>
        <v>88.82991004707328</v>
      </c>
    </row>
    <row r="78" spans="1:7" ht="25.5">
      <c r="A78" s="9" t="s">
        <v>96</v>
      </c>
      <c r="B78" s="10" t="s">
        <v>4</v>
      </c>
      <c r="C78" s="14" t="s">
        <v>243</v>
      </c>
      <c r="D78" s="7">
        <f>D79+D80+D81+D82+D83+D84+D85+D86+D87+D88+D89+D90+D91+D92+D93+D94+D95+D96+D97+D98+D99+D100+D101+D102+D103+D104+D105+D106+D107+D108+D109+D110+D111+D112</f>
        <v>1431816.67</v>
      </c>
      <c r="E78" s="7">
        <f>E79+E80+E81+E82+E83+E84+E85+E86+E87+E88+E89+E90+E91+E92+E93+E94+E95+E96+E97+E98+E99+E100+E101+E102+E103+E104+E105+E106+E107+E108+E109+E110+E111+E112</f>
        <v>1271881.46</v>
      </c>
      <c r="F78" s="7">
        <f>F79+F80+F81+F82+F83+F84+F85+F86+F87+F88+F89+F90+F91+F92+F93+F94+F95+F96+F97+F98+F99+F100+F101+F102+F103+F104+F105+F106+F107+F108+F109+F110+F111+F112</f>
        <v>159935.20999999996</v>
      </c>
      <c r="G78" s="12">
        <f t="shared" si="3"/>
        <v>88.82991004707328</v>
      </c>
    </row>
    <row r="79" spans="1:7" ht="12.75">
      <c r="A79" s="9" t="s">
        <v>98</v>
      </c>
      <c r="B79" s="10" t="s">
        <v>4</v>
      </c>
      <c r="C79" s="13" t="s">
        <v>228</v>
      </c>
      <c r="D79" s="7">
        <v>842450.36</v>
      </c>
      <c r="E79" s="7">
        <v>766591.04</v>
      </c>
      <c r="F79" s="7">
        <f t="shared" si="2"/>
        <v>75859.31999999995</v>
      </c>
      <c r="G79" s="12">
        <f t="shared" si="3"/>
        <v>90.99539585928838</v>
      </c>
    </row>
    <row r="80" spans="1:7" ht="25.5">
      <c r="A80" s="9" t="s">
        <v>99</v>
      </c>
      <c r="B80" s="10" t="s">
        <v>4</v>
      </c>
      <c r="C80" s="13" t="s">
        <v>229</v>
      </c>
      <c r="D80" s="7">
        <v>500</v>
      </c>
      <c r="E80" s="7">
        <v>500</v>
      </c>
      <c r="F80" s="7">
        <f t="shared" si="2"/>
        <v>0</v>
      </c>
      <c r="G80" s="12"/>
    </row>
    <row r="81" spans="1:7" ht="25.5">
      <c r="A81" s="9" t="s">
        <v>99</v>
      </c>
      <c r="B81" s="10" t="s">
        <v>4</v>
      </c>
      <c r="C81" s="13" t="s">
        <v>230</v>
      </c>
      <c r="D81" s="7">
        <v>248954.76</v>
      </c>
      <c r="E81" s="7">
        <v>219401.24</v>
      </c>
      <c r="F81" s="7">
        <f t="shared" si="2"/>
        <v>29553.52000000002</v>
      </c>
      <c r="G81" s="12">
        <f aca="true" t="shared" si="4" ref="G81:G126">E81/D81*100</f>
        <v>88.12895965515983</v>
      </c>
    </row>
    <row r="82" spans="1:7" ht="25.5">
      <c r="A82" s="9" t="s">
        <v>99</v>
      </c>
      <c r="B82" s="10" t="s">
        <v>4</v>
      </c>
      <c r="C82" s="13" t="s">
        <v>284</v>
      </c>
      <c r="D82" s="7">
        <v>25350</v>
      </c>
      <c r="E82" s="7">
        <v>21724.33</v>
      </c>
      <c r="F82" s="7">
        <f t="shared" si="2"/>
        <v>3625.6699999999983</v>
      </c>
      <c r="G82" s="12">
        <f t="shared" si="4"/>
        <v>85.69755424063116</v>
      </c>
    </row>
    <row r="83" spans="1:7" ht="25.5">
      <c r="A83" s="9" t="s">
        <v>99</v>
      </c>
      <c r="B83" s="10" t="s">
        <v>4</v>
      </c>
      <c r="C83" s="13" t="s">
        <v>232</v>
      </c>
      <c r="D83" s="7">
        <v>23436</v>
      </c>
      <c r="E83" s="7">
        <v>12770.24</v>
      </c>
      <c r="F83" s="7">
        <f t="shared" si="2"/>
        <v>10665.76</v>
      </c>
      <c r="G83" s="12">
        <f t="shared" si="4"/>
        <v>54.48984468339307</v>
      </c>
    </row>
    <row r="84" spans="1:7" ht="25.5">
      <c r="A84" s="9" t="s">
        <v>99</v>
      </c>
      <c r="B84" s="10" t="s">
        <v>4</v>
      </c>
      <c r="C84" s="13" t="s">
        <v>233</v>
      </c>
      <c r="D84" s="7">
        <v>9096</v>
      </c>
      <c r="E84" s="7">
        <v>9096</v>
      </c>
      <c r="F84" s="7">
        <f t="shared" si="2"/>
        <v>0</v>
      </c>
      <c r="G84" s="12">
        <f t="shared" si="4"/>
        <v>100</v>
      </c>
    </row>
    <row r="85" spans="1:7" ht="25.5">
      <c r="A85" s="9" t="s">
        <v>99</v>
      </c>
      <c r="B85" s="10" t="s">
        <v>4</v>
      </c>
      <c r="C85" s="13" t="s">
        <v>269</v>
      </c>
      <c r="D85" s="7"/>
      <c r="E85" s="7"/>
      <c r="F85" s="7">
        <f t="shared" si="2"/>
        <v>0</v>
      </c>
      <c r="G85" s="12" t="e">
        <f t="shared" si="4"/>
        <v>#DIV/0!</v>
      </c>
    </row>
    <row r="86" spans="1:7" ht="25.5">
      <c r="A86" s="9" t="s">
        <v>99</v>
      </c>
      <c r="B86" s="10" t="s">
        <v>4</v>
      </c>
      <c r="C86" s="13" t="s">
        <v>234</v>
      </c>
      <c r="D86" s="7">
        <v>5725.52</v>
      </c>
      <c r="E86" s="7">
        <v>5230.2</v>
      </c>
      <c r="F86" s="7">
        <f t="shared" si="2"/>
        <v>495.3200000000006</v>
      </c>
      <c r="G86" s="12">
        <f t="shared" si="4"/>
        <v>91.34890804678002</v>
      </c>
    </row>
    <row r="87" spans="1:7" ht="25.5">
      <c r="A87" s="9" t="s">
        <v>99</v>
      </c>
      <c r="B87" s="10" t="s">
        <v>4</v>
      </c>
      <c r="C87" s="13" t="s">
        <v>235</v>
      </c>
      <c r="D87" s="7">
        <v>5214.13</v>
      </c>
      <c r="E87" s="7">
        <v>5214.13</v>
      </c>
      <c r="F87" s="7">
        <f t="shared" si="2"/>
        <v>0</v>
      </c>
      <c r="G87" s="12">
        <f t="shared" si="4"/>
        <v>100</v>
      </c>
    </row>
    <row r="88" spans="1:7" ht="25.5">
      <c r="A88" s="9" t="s">
        <v>99</v>
      </c>
      <c r="B88" s="10" t="s">
        <v>4</v>
      </c>
      <c r="C88" s="13" t="s">
        <v>236</v>
      </c>
      <c r="D88" s="7">
        <v>66393</v>
      </c>
      <c r="E88" s="7">
        <v>66393</v>
      </c>
      <c r="F88" s="7">
        <f t="shared" si="2"/>
        <v>0</v>
      </c>
      <c r="G88" s="12">
        <f t="shared" si="4"/>
        <v>100</v>
      </c>
    </row>
    <row r="89" spans="1:7" ht="25.5">
      <c r="A89" s="9" t="s">
        <v>99</v>
      </c>
      <c r="B89" s="10" t="s">
        <v>4</v>
      </c>
      <c r="C89" s="13" t="s">
        <v>265</v>
      </c>
      <c r="D89" s="7">
        <v>2750</v>
      </c>
      <c r="E89" s="7">
        <v>2750</v>
      </c>
      <c r="F89" s="7">
        <f t="shared" si="2"/>
        <v>0</v>
      </c>
      <c r="G89" s="12">
        <f t="shared" si="4"/>
        <v>100</v>
      </c>
    </row>
    <row r="90" spans="1:7" ht="25.5">
      <c r="A90" s="9" t="s">
        <v>99</v>
      </c>
      <c r="B90" s="10" t="s">
        <v>4</v>
      </c>
      <c r="C90" s="13" t="s">
        <v>237</v>
      </c>
      <c r="D90" s="7">
        <v>39673.28</v>
      </c>
      <c r="E90" s="7">
        <v>34495.16</v>
      </c>
      <c r="F90" s="7">
        <f t="shared" si="2"/>
        <v>5178.119999999995</v>
      </c>
      <c r="G90" s="12">
        <f t="shared" si="4"/>
        <v>86.9480920155833</v>
      </c>
    </row>
    <row r="91" spans="1:7" ht="25.5">
      <c r="A91" s="9" t="s">
        <v>99</v>
      </c>
      <c r="B91" s="10" t="s">
        <v>4</v>
      </c>
      <c r="C91" s="13" t="s">
        <v>238</v>
      </c>
      <c r="D91" s="7">
        <v>15703</v>
      </c>
      <c r="E91" s="7">
        <v>15703</v>
      </c>
      <c r="F91" s="7">
        <f t="shared" si="2"/>
        <v>0</v>
      </c>
      <c r="G91" s="12">
        <f t="shared" si="4"/>
        <v>100</v>
      </c>
    </row>
    <row r="92" spans="1:7" ht="25.5">
      <c r="A92" s="9" t="s">
        <v>99</v>
      </c>
      <c r="B92" s="10" t="s">
        <v>4</v>
      </c>
      <c r="C92" s="13" t="s">
        <v>239</v>
      </c>
      <c r="D92" s="7">
        <v>1120</v>
      </c>
      <c r="E92" s="7">
        <v>1120</v>
      </c>
      <c r="F92" s="7">
        <f t="shared" si="2"/>
        <v>0</v>
      </c>
      <c r="G92" s="12">
        <f t="shared" si="4"/>
        <v>100</v>
      </c>
    </row>
    <row r="93" spans="1:7" ht="25.5">
      <c r="A93" s="9" t="s">
        <v>99</v>
      </c>
      <c r="B93" s="10" t="s">
        <v>4</v>
      </c>
      <c r="C93" s="13" t="s">
        <v>240</v>
      </c>
      <c r="D93" s="7">
        <v>1000</v>
      </c>
      <c r="E93" s="7">
        <v>1000</v>
      </c>
      <c r="F93" s="7">
        <f t="shared" si="2"/>
        <v>0</v>
      </c>
      <c r="G93" s="12">
        <f t="shared" si="4"/>
        <v>100</v>
      </c>
    </row>
    <row r="94" spans="1:7" ht="25.5">
      <c r="A94" s="9" t="s">
        <v>99</v>
      </c>
      <c r="B94" s="10" t="s">
        <v>4</v>
      </c>
      <c r="C94" s="13" t="s">
        <v>241</v>
      </c>
      <c r="D94" s="7">
        <v>20000</v>
      </c>
      <c r="E94" s="7">
        <v>0</v>
      </c>
      <c r="F94" s="7">
        <f t="shared" si="2"/>
        <v>20000</v>
      </c>
      <c r="G94" s="12">
        <f t="shared" si="4"/>
        <v>0</v>
      </c>
    </row>
    <row r="95" spans="1:7" ht="25.5">
      <c r="A95" s="9" t="s">
        <v>99</v>
      </c>
      <c r="B95" s="10" t="s">
        <v>4</v>
      </c>
      <c r="C95" s="13" t="s">
        <v>242</v>
      </c>
      <c r="D95" s="7">
        <v>30000</v>
      </c>
      <c r="E95" s="7">
        <v>30000</v>
      </c>
      <c r="F95" s="7">
        <f t="shared" si="2"/>
        <v>0</v>
      </c>
      <c r="G95" s="12">
        <f t="shared" si="4"/>
        <v>100</v>
      </c>
    </row>
    <row r="96" spans="1:7" ht="25.5">
      <c r="A96" s="9" t="s">
        <v>99</v>
      </c>
      <c r="B96" s="10" t="s">
        <v>4</v>
      </c>
      <c r="C96" s="13" t="s">
        <v>263</v>
      </c>
      <c r="D96" s="7">
        <v>94450.62</v>
      </c>
      <c r="E96" s="7">
        <v>79893.12</v>
      </c>
      <c r="F96" s="7">
        <f t="shared" si="2"/>
        <v>14557.5</v>
      </c>
      <c r="G96" s="12">
        <f t="shared" si="4"/>
        <v>84.58718428740859</v>
      </c>
    </row>
    <row r="97" spans="1:7" ht="25.5" hidden="1">
      <c r="A97" s="9" t="s">
        <v>99</v>
      </c>
      <c r="B97" s="10" t="s">
        <v>4</v>
      </c>
      <c r="C97" s="13"/>
      <c r="D97" s="7"/>
      <c r="E97" s="7"/>
      <c r="F97" s="7"/>
      <c r="G97" s="12" t="e">
        <f t="shared" si="4"/>
        <v>#DIV/0!</v>
      </c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 t="e">
        <f t="shared" si="4"/>
        <v>#DIV/0!</v>
      </c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 t="e">
        <f t="shared" si="4"/>
        <v>#DIV/0!</v>
      </c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 t="e">
        <f t="shared" si="4"/>
        <v>#DIV/0!</v>
      </c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>
        <f>D101-E101</f>
        <v>0</v>
      </c>
      <c r="G101" s="12" t="e">
        <f t="shared" si="4"/>
        <v>#DIV/0!</v>
      </c>
    </row>
    <row r="102" spans="1:7" ht="25.5" hidden="1">
      <c r="A102" s="9" t="s">
        <v>99</v>
      </c>
      <c r="B102" s="10" t="s">
        <v>4</v>
      </c>
      <c r="C102" s="13"/>
      <c r="D102" s="7"/>
      <c r="E102" s="7"/>
      <c r="F102" s="7">
        <f>D102-E102</f>
        <v>0</v>
      </c>
      <c r="G102" s="12" t="e">
        <f t="shared" si="4"/>
        <v>#DIV/0!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/>
      <c r="G103" s="12" t="e">
        <f t="shared" si="4"/>
        <v>#DIV/0!</v>
      </c>
    </row>
    <row r="104" spans="1:7" ht="25.5" hidden="1">
      <c r="A104" s="9" t="s">
        <v>99</v>
      </c>
      <c r="B104" s="10"/>
      <c r="C104" s="13"/>
      <c r="D104" s="7"/>
      <c r="E104" s="7"/>
      <c r="F104" s="7">
        <f>D104-E104</f>
        <v>0</v>
      </c>
      <c r="G104" s="12" t="e">
        <f t="shared" si="4"/>
        <v>#DIV/0!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>
        <f>D105-E105</f>
        <v>0</v>
      </c>
      <c r="G105" s="12" t="e">
        <f t="shared" si="4"/>
        <v>#DIV/0!</v>
      </c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12" t="e">
        <f t="shared" si="4"/>
        <v>#DIV/0!</v>
      </c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/>
      <c r="G107" s="12" t="e">
        <f t="shared" si="4"/>
        <v>#DIV/0!</v>
      </c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12" t="e">
        <f t="shared" si="4"/>
        <v>#DIV/0!</v>
      </c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12" t="e">
        <f t="shared" si="4"/>
        <v>#DIV/0!</v>
      </c>
    </row>
    <row r="110" spans="1:7" ht="25.5" hidden="1">
      <c r="A110" s="9" t="s">
        <v>99</v>
      </c>
      <c r="B110" s="10" t="s">
        <v>4</v>
      </c>
      <c r="C110" s="13"/>
      <c r="D110" s="7"/>
      <c r="E110" s="7"/>
      <c r="F110" s="7">
        <f>D110-E110</f>
        <v>0</v>
      </c>
      <c r="G110" s="12" t="e">
        <f t="shared" si="4"/>
        <v>#DIV/0!</v>
      </c>
    </row>
    <row r="111" spans="1:7" ht="25.5" hidden="1">
      <c r="A111" s="9" t="s">
        <v>99</v>
      </c>
      <c r="B111" s="10" t="s">
        <v>4</v>
      </c>
      <c r="C111" s="13"/>
      <c r="D111" s="7"/>
      <c r="E111" s="7"/>
      <c r="F111" s="7">
        <f>D111-E111</f>
        <v>0</v>
      </c>
      <c r="G111" s="12" t="e">
        <f t="shared" si="4"/>
        <v>#DIV/0!</v>
      </c>
    </row>
    <row r="112" spans="1:7" ht="25.5" hidden="1">
      <c r="A112" s="9" t="s">
        <v>99</v>
      </c>
      <c r="B112" s="10" t="s">
        <v>4</v>
      </c>
      <c r="C112" s="13"/>
      <c r="D112" s="15"/>
      <c r="E112" s="15"/>
      <c r="F112" s="7">
        <f>D112-E112</f>
        <v>0</v>
      </c>
      <c r="G112" s="12" t="e">
        <f t="shared" si="4"/>
        <v>#DIV/0!</v>
      </c>
    </row>
    <row r="113" spans="1:7" ht="12.75" hidden="1">
      <c r="A113" s="9"/>
      <c r="B113" s="10"/>
      <c r="C113" s="13"/>
      <c r="D113" s="7"/>
      <c r="E113" s="7"/>
      <c r="F113" s="7"/>
      <c r="G113" s="12" t="e">
        <f t="shared" si="4"/>
        <v>#DIV/0!</v>
      </c>
    </row>
    <row r="114" spans="1:7" ht="12.75">
      <c r="A114" s="3" t="s">
        <v>103</v>
      </c>
      <c r="B114" s="4" t="s">
        <v>4</v>
      </c>
      <c r="C114" s="16" t="s">
        <v>104</v>
      </c>
      <c r="D114" s="6">
        <f aca="true" t="shared" si="5" ref="D114:E116">D115</f>
        <v>1000</v>
      </c>
      <c r="E114" s="6">
        <f t="shared" si="5"/>
        <v>1000</v>
      </c>
      <c r="F114" s="7">
        <f>D114-E114</f>
        <v>0</v>
      </c>
      <c r="G114" s="12">
        <f t="shared" si="4"/>
        <v>100</v>
      </c>
    </row>
    <row r="115" spans="1:7" ht="12.75">
      <c r="A115" s="9" t="s">
        <v>105</v>
      </c>
      <c r="B115" s="10" t="s">
        <v>4</v>
      </c>
      <c r="C115" s="11" t="s">
        <v>244</v>
      </c>
      <c r="D115" s="7">
        <f t="shared" si="5"/>
        <v>1000</v>
      </c>
      <c r="E115" s="7">
        <f t="shared" si="5"/>
        <v>1000</v>
      </c>
      <c r="F115" s="7">
        <f>D115-E115</f>
        <v>0</v>
      </c>
      <c r="G115" s="12">
        <f t="shared" si="4"/>
        <v>100</v>
      </c>
    </row>
    <row r="116" spans="1:7" ht="12.75">
      <c r="A116" s="9" t="s">
        <v>106</v>
      </c>
      <c r="B116" s="10" t="s">
        <v>4</v>
      </c>
      <c r="C116" s="11" t="s">
        <v>245</v>
      </c>
      <c r="D116" s="7">
        <f t="shared" si="5"/>
        <v>1000</v>
      </c>
      <c r="E116" s="7">
        <f t="shared" si="5"/>
        <v>1000</v>
      </c>
      <c r="F116" s="7">
        <f>D116-E116</f>
        <v>0</v>
      </c>
      <c r="G116" s="12">
        <f t="shared" si="4"/>
        <v>100</v>
      </c>
    </row>
    <row r="117" spans="1:7" ht="12.75">
      <c r="A117" s="9" t="s">
        <v>107</v>
      </c>
      <c r="B117" s="10" t="s">
        <v>4</v>
      </c>
      <c r="C117" s="11" t="s">
        <v>246</v>
      </c>
      <c r="D117" s="7">
        <v>1000</v>
      </c>
      <c r="E117" s="7">
        <v>1000</v>
      </c>
      <c r="F117" s="7">
        <f>D117-E117</f>
        <v>0</v>
      </c>
      <c r="G117" s="12">
        <f t="shared" si="4"/>
        <v>100</v>
      </c>
    </row>
    <row r="118" spans="1:7" ht="12.75">
      <c r="A118" s="9" t="s">
        <v>108</v>
      </c>
      <c r="B118" s="10" t="s">
        <v>4</v>
      </c>
      <c r="C118" s="16" t="s">
        <v>109</v>
      </c>
      <c r="D118" s="6">
        <f>D119</f>
        <v>179158</v>
      </c>
      <c r="E118" s="6">
        <f>E119</f>
        <v>170385.33000000002</v>
      </c>
      <c r="F118" s="6">
        <f>F119</f>
        <v>8772.669999999984</v>
      </c>
      <c r="G118" s="12">
        <f t="shared" si="4"/>
        <v>95.1033891871979</v>
      </c>
    </row>
    <row r="119" spans="1:7" ht="25.5">
      <c r="A119" s="9" t="s">
        <v>110</v>
      </c>
      <c r="B119" s="10" t="s">
        <v>4</v>
      </c>
      <c r="C119" s="11" t="s">
        <v>255</v>
      </c>
      <c r="D119" s="7">
        <f>D120</f>
        <v>179158</v>
      </c>
      <c r="E119" s="7">
        <f>E120</f>
        <v>170385.33000000002</v>
      </c>
      <c r="F119" s="7">
        <f>D119-E119</f>
        <v>8772.669999999984</v>
      </c>
      <c r="G119" s="12">
        <f t="shared" si="4"/>
        <v>95.1033891871979</v>
      </c>
    </row>
    <row r="120" spans="1:7" ht="25.5">
      <c r="A120" s="9" t="s">
        <v>96</v>
      </c>
      <c r="B120" s="10" t="s">
        <v>4</v>
      </c>
      <c r="C120" s="11" t="s">
        <v>255</v>
      </c>
      <c r="D120" s="7">
        <f>D121+D122+D124+D125+D126+D127+D128+D129+D130+D131+D133+D123+D132</f>
        <v>179158</v>
      </c>
      <c r="E120" s="7">
        <f>E121+E122+E124+E125+E126+E127+E128+E129+E130+E131+E133+E123+E132</f>
        <v>170385.33000000002</v>
      </c>
      <c r="F120" s="7">
        <f>F121+F122+F124+F125+F126+F127+F129+F130+F131+F133+F123</f>
        <v>8772.669999999998</v>
      </c>
      <c r="G120" s="12">
        <f t="shared" si="4"/>
        <v>95.1033891871979</v>
      </c>
    </row>
    <row r="121" spans="1:7" ht="12.75">
      <c r="A121" s="9" t="s">
        <v>98</v>
      </c>
      <c r="B121" s="10" t="s">
        <v>4</v>
      </c>
      <c r="C121" s="11" t="s">
        <v>274</v>
      </c>
      <c r="D121" s="7">
        <v>125434</v>
      </c>
      <c r="E121" s="7">
        <v>118783.42</v>
      </c>
      <c r="F121" s="7">
        <f aca="true" t="shared" si="6" ref="F121:F126">D121-E121</f>
        <v>6650.580000000002</v>
      </c>
      <c r="G121" s="12">
        <f t="shared" si="4"/>
        <v>94.69794473587704</v>
      </c>
    </row>
    <row r="122" spans="1:7" ht="25.5">
      <c r="A122" s="9" t="s">
        <v>99</v>
      </c>
      <c r="B122" s="10" t="s">
        <v>4</v>
      </c>
      <c r="C122" s="11" t="s">
        <v>304</v>
      </c>
      <c r="D122" s="7">
        <v>37860</v>
      </c>
      <c r="E122" s="7">
        <v>35737.91</v>
      </c>
      <c r="F122" s="7">
        <f t="shared" si="6"/>
        <v>2122.0899999999965</v>
      </c>
      <c r="G122" s="12">
        <f t="shared" si="4"/>
        <v>94.39490227152668</v>
      </c>
    </row>
    <row r="123" spans="1:7" ht="25.5">
      <c r="A123" s="9" t="s">
        <v>99</v>
      </c>
      <c r="B123" s="10"/>
      <c r="C123" s="11" t="s">
        <v>275</v>
      </c>
      <c r="D123" s="7">
        <v>994</v>
      </c>
      <c r="E123" s="7">
        <v>994</v>
      </c>
      <c r="F123" s="7">
        <f t="shared" si="6"/>
        <v>0</v>
      </c>
      <c r="G123" s="12">
        <f t="shared" si="4"/>
        <v>100</v>
      </c>
    </row>
    <row r="124" spans="1:7" ht="25.5">
      <c r="A124" s="9" t="s">
        <v>99</v>
      </c>
      <c r="B124" s="10" t="s">
        <v>4</v>
      </c>
      <c r="C124" s="11" t="s">
        <v>276</v>
      </c>
      <c r="D124" s="7">
        <v>3170</v>
      </c>
      <c r="E124" s="7">
        <v>3170</v>
      </c>
      <c r="F124" s="7">
        <f t="shared" si="6"/>
        <v>0</v>
      </c>
      <c r="G124" s="12">
        <f t="shared" si="4"/>
        <v>100</v>
      </c>
    </row>
    <row r="125" spans="1:7" ht="25.5">
      <c r="A125" s="9" t="s">
        <v>99</v>
      </c>
      <c r="B125" s="10"/>
      <c r="C125" s="11" t="s">
        <v>313</v>
      </c>
      <c r="D125" s="7">
        <v>9000</v>
      </c>
      <c r="E125" s="7">
        <v>9000</v>
      </c>
      <c r="F125" s="7">
        <f t="shared" si="6"/>
        <v>0</v>
      </c>
      <c r="G125" s="12">
        <f t="shared" si="4"/>
        <v>100</v>
      </c>
    </row>
    <row r="126" spans="1:7" ht="25.5">
      <c r="A126" s="9" t="s">
        <v>99</v>
      </c>
      <c r="B126" s="10" t="s">
        <v>4</v>
      </c>
      <c r="C126" s="11" t="s">
        <v>272</v>
      </c>
      <c r="D126" s="7">
        <v>2700</v>
      </c>
      <c r="E126" s="7">
        <v>2700</v>
      </c>
      <c r="F126" s="7">
        <f t="shared" si="6"/>
        <v>0</v>
      </c>
      <c r="G126" s="8">
        <f t="shared" si="4"/>
        <v>100</v>
      </c>
    </row>
    <row r="127" spans="1:7" ht="12.75">
      <c r="A127" s="9"/>
      <c r="B127" s="10"/>
      <c r="C127" s="11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 hidden="1">
      <c r="A131" s="9"/>
      <c r="B131" s="10"/>
      <c r="C131" s="13"/>
      <c r="D131" s="7"/>
      <c r="E131" s="7"/>
      <c r="F131" s="7"/>
      <c r="G131" s="8"/>
    </row>
    <row r="132" spans="1:7" ht="12.75" hidden="1">
      <c r="A132" s="9"/>
      <c r="B132" s="10"/>
      <c r="C132" s="13"/>
      <c r="D132" s="7"/>
      <c r="E132" s="7"/>
      <c r="F132" s="7"/>
      <c r="G132" s="8"/>
    </row>
    <row r="133" spans="1:7" ht="12.75">
      <c r="A133" s="9"/>
      <c r="B133" s="10"/>
      <c r="C133" s="11"/>
      <c r="D133" s="7"/>
      <c r="E133" s="7"/>
      <c r="F133" s="7"/>
      <c r="G133" s="8"/>
    </row>
    <row r="134" spans="1:7" ht="31.5" customHeight="1">
      <c r="A134" s="9" t="s">
        <v>281</v>
      </c>
      <c r="B134" s="10" t="s">
        <v>4</v>
      </c>
      <c r="C134" s="16" t="s">
        <v>277</v>
      </c>
      <c r="D134" s="6">
        <f aca="true" t="shared" si="7" ref="D134:E136">D135</f>
        <v>22000</v>
      </c>
      <c r="E134" s="6">
        <f t="shared" si="7"/>
        <v>22000</v>
      </c>
      <c r="F134" s="7">
        <f>D134-E134</f>
        <v>0</v>
      </c>
      <c r="G134" s="8">
        <f>E134/D134*100</f>
        <v>100</v>
      </c>
    </row>
    <row r="135" spans="1:7" ht="30" customHeight="1">
      <c r="A135" s="9" t="s">
        <v>282</v>
      </c>
      <c r="B135" s="10" t="s">
        <v>4</v>
      </c>
      <c r="C135" s="11" t="s">
        <v>278</v>
      </c>
      <c r="D135" s="7">
        <f t="shared" si="7"/>
        <v>22000</v>
      </c>
      <c r="E135" s="7">
        <f t="shared" si="7"/>
        <v>22000</v>
      </c>
      <c r="F135" s="7">
        <f>D135-E135</f>
        <v>0</v>
      </c>
      <c r="G135" s="8">
        <f>E135/D135*100</f>
        <v>100</v>
      </c>
    </row>
    <row r="136" spans="1:7" ht="28.5" customHeight="1">
      <c r="A136" s="9" t="s">
        <v>283</v>
      </c>
      <c r="B136" s="10" t="s">
        <v>4</v>
      </c>
      <c r="C136" s="11" t="s">
        <v>279</v>
      </c>
      <c r="D136" s="7">
        <f t="shared" si="7"/>
        <v>22000</v>
      </c>
      <c r="E136" s="7">
        <f t="shared" si="7"/>
        <v>22000</v>
      </c>
      <c r="F136" s="7">
        <f>D136-E136</f>
        <v>0</v>
      </c>
      <c r="G136" s="8">
        <f>E136/D136*100</f>
        <v>100</v>
      </c>
    </row>
    <row r="137" spans="1:7" ht="28.5" customHeight="1">
      <c r="A137" s="9" t="s">
        <v>99</v>
      </c>
      <c r="B137" s="10" t="s">
        <v>4</v>
      </c>
      <c r="C137" s="11" t="s">
        <v>280</v>
      </c>
      <c r="D137" s="7">
        <v>22000</v>
      </c>
      <c r="E137" s="7">
        <v>22000</v>
      </c>
      <c r="F137" s="7">
        <f>D137-E137</f>
        <v>0</v>
      </c>
      <c r="G137" s="8">
        <f aca="true" t="shared" si="8" ref="G137:G144">E137/D137*100</f>
        <v>100</v>
      </c>
    </row>
    <row r="138" spans="1:7" ht="12.75" hidden="1">
      <c r="A138" s="9" t="s">
        <v>119</v>
      </c>
      <c r="B138" s="10" t="s">
        <v>4</v>
      </c>
      <c r="C138" s="11" t="s">
        <v>120</v>
      </c>
      <c r="D138" s="7"/>
      <c r="E138" s="7"/>
      <c r="F138" s="7">
        <f aca="true" t="shared" si="9" ref="F138:F144">D138-E138</f>
        <v>0</v>
      </c>
      <c r="G138" s="8" t="e">
        <f t="shared" si="8"/>
        <v>#DIV/0!</v>
      </c>
    </row>
    <row r="139" spans="1:7" ht="25.5" hidden="1">
      <c r="A139" s="9" t="s">
        <v>121</v>
      </c>
      <c r="B139" s="10" t="s">
        <v>4</v>
      </c>
      <c r="C139" s="11" t="s">
        <v>122</v>
      </c>
      <c r="D139" s="7"/>
      <c r="E139" s="7"/>
      <c r="F139" s="7">
        <f t="shared" si="9"/>
        <v>0</v>
      </c>
      <c r="G139" s="8" t="e">
        <f t="shared" si="8"/>
        <v>#DIV/0!</v>
      </c>
    </row>
    <row r="140" spans="1:7" ht="12.75" hidden="1">
      <c r="A140" s="9" t="s">
        <v>123</v>
      </c>
      <c r="B140" s="10" t="s">
        <v>4</v>
      </c>
      <c r="C140" s="11" t="s">
        <v>124</v>
      </c>
      <c r="D140" s="7"/>
      <c r="E140" s="7"/>
      <c r="F140" s="7">
        <f t="shared" si="9"/>
        <v>0</v>
      </c>
      <c r="G140" s="8" t="e">
        <f t="shared" si="8"/>
        <v>#DIV/0!</v>
      </c>
    </row>
    <row r="141" spans="1:7" ht="25.5" hidden="1">
      <c r="A141" s="9" t="s">
        <v>125</v>
      </c>
      <c r="B141" s="10" t="s">
        <v>4</v>
      </c>
      <c r="C141" s="11" t="s">
        <v>126</v>
      </c>
      <c r="D141" s="7"/>
      <c r="E141" s="7"/>
      <c r="F141" s="7">
        <f t="shared" si="9"/>
        <v>0</v>
      </c>
      <c r="G141" s="8" t="e">
        <f t="shared" si="8"/>
        <v>#DIV/0!</v>
      </c>
    </row>
    <row r="142" spans="1:7" ht="12.75">
      <c r="A142" s="3" t="s">
        <v>296</v>
      </c>
      <c r="B142" s="4"/>
      <c r="C142" s="20" t="s">
        <v>293</v>
      </c>
      <c r="D142" s="6">
        <f>D143+D144</f>
        <v>359940</v>
      </c>
      <c r="E142" s="6">
        <f>E143+E144</f>
        <v>359940</v>
      </c>
      <c r="F142" s="6">
        <f t="shared" si="9"/>
        <v>0</v>
      </c>
      <c r="G142" s="8">
        <f t="shared" si="8"/>
        <v>100</v>
      </c>
    </row>
    <row r="143" spans="1:7" ht="25.5">
      <c r="A143" s="9" t="s">
        <v>99</v>
      </c>
      <c r="B143" s="10"/>
      <c r="C143" s="11" t="s">
        <v>298</v>
      </c>
      <c r="D143" s="7">
        <v>163470</v>
      </c>
      <c r="E143" s="7">
        <v>163470</v>
      </c>
      <c r="F143" s="7">
        <f t="shared" si="9"/>
        <v>0</v>
      </c>
      <c r="G143" s="8">
        <f t="shared" si="8"/>
        <v>100</v>
      </c>
    </row>
    <row r="144" spans="1:7" ht="25.5">
      <c r="A144" s="9" t="s">
        <v>99</v>
      </c>
      <c r="B144" s="10"/>
      <c r="C144" s="11" t="s">
        <v>299</v>
      </c>
      <c r="D144" s="7">
        <v>196470</v>
      </c>
      <c r="E144" s="7">
        <v>196470</v>
      </c>
      <c r="F144" s="7">
        <f t="shared" si="9"/>
        <v>0</v>
      </c>
      <c r="G144" s="8">
        <f t="shared" si="8"/>
        <v>100</v>
      </c>
    </row>
    <row r="145" spans="1:7" ht="12.75">
      <c r="A145" s="9" t="s">
        <v>127</v>
      </c>
      <c r="B145" s="10" t="s">
        <v>4</v>
      </c>
      <c r="C145" s="16" t="s">
        <v>128</v>
      </c>
      <c r="D145" s="6">
        <f>D146</f>
        <v>381464</v>
      </c>
      <c r="E145" s="6">
        <f>E146</f>
        <v>249371.68</v>
      </c>
      <c r="F145" s="6">
        <f>F146</f>
        <v>132092.32</v>
      </c>
      <c r="G145" s="8">
        <f>E145/D145*100</f>
        <v>65.3722710399933</v>
      </c>
    </row>
    <row r="146" spans="1:7" ht="153">
      <c r="A146" s="9" t="s">
        <v>129</v>
      </c>
      <c r="B146" s="10" t="s">
        <v>4</v>
      </c>
      <c r="C146" s="11" t="s">
        <v>247</v>
      </c>
      <c r="D146" s="7">
        <f>D147</f>
        <v>381464</v>
      </c>
      <c r="E146" s="7">
        <f>E147</f>
        <v>249371.68</v>
      </c>
      <c r="F146" s="7">
        <f aca="true" t="shared" si="10" ref="F146:F151">D146-E146</f>
        <v>132092.32</v>
      </c>
      <c r="G146" s="8">
        <f aca="true" t="shared" si="11" ref="G146:G151">E146/D146*100</f>
        <v>65.3722710399933</v>
      </c>
    </row>
    <row r="147" spans="1:7" ht="25.5">
      <c r="A147" s="9" t="s">
        <v>96</v>
      </c>
      <c r="B147" s="10" t="s">
        <v>4</v>
      </c>
      <c r="C147" s="11" t="s">
        <v>248</v>
      </c>
      <c r="D147" s="7">
        <f>D148+D149+D150+D151</f>
        <v>381464</v>
      </c>
      <c r="E147" s="7">
        <f>E148+E149+E150+E151</f>
        <v>249371.68</v>
      </c>
      <c r="F147" s="7">
        <f t="shared" si="10"/>
        <v>132092.32</v>
      </c>
      <c r="G147" s="8">
        <f t="shared" si="11"/>
        <v>65.3722710399933</v>
      </c>
    </row>
    <row r="148" spans="1:7" ht="12.75">
      <c r="A148" s="9" t="s">
        <v>130</v>
      </c>
      <c r="B148" s="10"/>
      <c r="C148" s="11" t="s">
        <v>286</v>
      </c>
      <c r="D148" s="7">
        <v>150000</v>
      </c>
      <c r="E148" s="7">
        <v>150000</v>
      </c>
      <c r="F148" s="7">
        <f>D148-E148</f>
        <v>0</v>
      </c>
      <c r="G148" s="8">
        <f t="shared" si="11"/>
        <v>100</v>
      </c>
    </row>
    <row r="149" spans="1:7" ht="12.75">
      <c r="A149" s="9" t="s">
        <v>130</v>
      </c>
      <c r="B149" s="10"/>
      <c r="C149" s="11" t="s">
        <v>249</v>
      </c>
      <c r="D149" s="7"/>
      <c r="E149" s="7"/>
      <c r="F149" s="7">
        <f>D149-E149</f>
        <v>0</v>
      </c>
      <c r="G149" s="8" t="e">
        <f t="shared" si="11"/>
        <v>#DIV/0!</v>
      </c>
    </row>
    <row r="150" spans="1:7" ht="12.75">
      <c r="A150" s="9" t="s">
        <v>130</v>
      </c>
      <c r="B150" s="10" t="s">
        <v>4</v>
      </c>
      <c r="C150" s="11" t="s">
        <v>289</v>
      </c>
      <c r="D150" s="7">
        <v>99371.68</v>
      </c>
      <c r="E150" s="7">
        <v>99371.68</v>
      </c>
      <c r="F150" s="7">
        <f>D150-E150</f>
        <v>0</v>
      </c>
      <c r="G150" s="8">
        <f t="shared" si="11"/>
        <v>100</v>
      </c>
    </row>
    <row r="151" spans="1:7" ht="25.5">
      <c r="A151" s="9" t="s">
        <v>99</v>
      </c>
      <c r="B151" s="10"/>
      <c r="C151" s="11" t="s">
        <v>250</v>
      </c>
      <c r="D151" s="7">
        <v>132092.32</v>
      </c>
      <c r="E151" s="7"/>
      <c r="F151" s="7">
        <f t="shared" si="10"/>
        <v>132092.32</v>
      </c>
      <c r="G151" s="8">
        <f t="shared" si="11"/>
        <v>0</v>
      </c>
    </row>
    <row r="152" spans="1:7" ht="12.75">
      <c r="A152" s="9" t="s">
        <v>131</v>
      </c>
      <c r="B152" s="10" t="s">
        <v>4</v>
      </c>
      <c r="C152" s="11" t="s">
        <v>132</v>
      </c>
      <c r="D152" s="6">
        <f>D153</f>
        <v>0</v>
      </c>
      <c r="E152" s="6">
        <f>E153</f>
        <v>0</v>
      </c>
      <c r="F152" s="7">
        <f>D152-E152</f>
        <v>0</v>
      </c>
      <c r="G152" s="8"/>
    </row>
    <row r="153" spans="1:7" ht="12.75">
      <c r="A153" s="9" t="s">
        <v>133</v>
      </c>
      <c r="B153" s="10" t="s">
        <v>4</v>
      </c>
      <c r="C153" s="11" t="s">
        <v>134</v>
      </c>
      <c r="D153" s="7">
        <f>D154</f>
        <v>0</v>
      </c>
      <c r="E153" s="7">
        <f>E154</f>
        <v>0</v>
      </c>
      <c r="F153" s="7">
        <f>D153-E153</f>
        <v>0</v>
      </c>
      <c r="G153" s="8"/>
    </row>
    <row r="154" spans="1:7" ht="25.5">
      <c r="A154" s="9" t="s">
        <v>96</v>
      </c>
      <c r="B154" s="10" t="s">
        <v>4</v>
      </c>
      <c r="C154" s="11" t="s">
        <v>135</v>
      </c>
      <c r="D154" s="7">
        <f>D155+D156+D157</f>
        <v>0</v>
      </c>
      <c r="E154" s="7">
        <f>E155+E156+E157</f>
        <v>0</v>
      </c>
      <c r="F154" s="7">
        <f>D154-E154</f>
        <v>0</v>
      </c>
      <c r="G154" s="8"/>
    </row>
    <row r="155" spans="1:7" ht="12.75">
      <c r="A155" s="9" t="s">
        <v>136</v>
      </c>
      <c r="B155" s="10" t="s">
        <v>4</v>
      </c>
      <c r="C155" s="11" t="s">
        <v>137</v>
      </c>
      <c r="D155" s="7"/>
      <c r="E155" s="7"/>
      <c r="F155" s="7"/>
      <c r="G155" s="8"/>
    </row>
    <row r="156" spans="1:7" ht="25.5">
      <c r="A156" s="9" t="s">
        <v>99</v>
      </c>
      <c r="B156" s="10" t="s">
        <v>4</v>
      </c>
      <c r="C156" s="13" t="s">
        <v>138</v>
      </c>
      <c r="D156" s="7"/>
      <c r="E156" s="7"/>
      <c r="F156" s="7"/>
      <c r="G156" s="8"/>
    </row>
    <row r="157" spans="1:7" ht="25.5">
      <c r="A157" s="9" t="s">
        <v>99</v>
      </c>
      <c r="B157" s="10" t="s">
        <v>4</v>
      </c>
      <c r="C157" s="13" t="s">
        <v>139</v>
      </c>
      <c r="D157" s="7"/>
      <c r="E157" s="7"/>
      <c r="F157" s="7"/>
      <c r="G157" s="8"/>
    </row>
    <row r="158" spans="1:7" ht="12.75" hidden="1">
      <c r="A158" s="9" t="s">
        <v>140</v>
      </c>
      <c r="B158" s="10" t="s">
        <v>4</v>
      </c>
      <c r="C158" s="11" t="s">
        <v>141</v>
      </c>
      <c r="D158" s="7"/>
      <c r="E158" s="7"/>
      <c r="F158" s="7"/>
      <c r="G158" s="8"/>
    </row>
    <row r="159" spans="1:7" ht="38.25" hidden="1">
      <c r="A159" s="9" t="s">
        <v>142</v>
      </c>
      <c r="B159" s="10" t="s">
        <v>4</v>
      </c>
      <c r="C159" s="11" t="s">
        <v>143</v>
      </c>
      <c r="D159" s="7"/>
      <c r="E159" s="7"/>
      <c r="F159" s="7"/>
      <c r="G159" s="8"/>
    </row>
    <row r="160" spans="1:7" ht="25.5" hidden="1">
      <c r="A160" s="9" t="s">
        <v>96</v>
      </c>
      <c r="B160" s="10" t="s">
        <v>4</v>
      </c>
      <c r="C160" s="11" t="s">
        <v>144</v>
      </c>
      <c r="D160" s="7"/>
      <c r="E160" s="7"/>
      <c r="F160" s="7"/>
      <c r="G160" s="8"/>
    </row>
    <row r="161" spans="1:7" ht="12.75" hidden="1">
      <c r="A161" s="9" t="s">
        <v>145</v>
      </c>
      <c r="B161" s="10" t="s">
        <v>4</v>
      </c>
      <c r="C161" s="11" t="s">
        <v>146</v>
      </c>
      <c r="D161" s="7"/>
      <c r="E161" s="7"/>
      <c r="F161" s="7"/>
      <c r="G161" s="8"/>
    </row>
    <row r="162" spans="1:7" ht="12.75" hidden="1">
      <c r="A162" s="9" t="s">
        <v>147</v>
      </c>
      <c r="B162" s="10" t="s">
        <v>4</v>
      </c>
      <c r="C162" s="11" t="s">
        <v>148</v>
      </c>
      <c r="D162" s="7"/>
      <c r="E162" s="7"/>
      <c r="F162" s="7"/>
      <c r="G162" s="8"/>
    </row>
    <row r="163" spans="1:7" ht="25.5" hidden="1">
      <c r="A163" s="9" t="s">
        <v>96</v>
      </c>
      <c r="B163" s="10" t="s">
        <v>4</v>
      </c>
      <c r="C163" s="11" t="s">
        <v>149</v>
      </c>
      <c r="D163" s="7"/>
      <c r="E163" s="7"/>
      <c r="F163" s="7"/>
      <c r="G163" s="8"/>
    </row>
    <row r="164" spans="1:7" ht="25.5" hidden="1">
      <c r="A164" s="9" t="s">
        <v>150</v>
      </c>
      <c r="B164" s="10" t="s">
        <v>4</v>
      </c>
      <c r="C164" s="11" t="s">
        <v>151</v>
      </c>
      <c r="D164" s="7"/>
      <c r="E164" s="7"/>
      <c r="F164" s="7"/>
      <c r="G164" s="8"/>
    </row>
    <row r="165" spans="1:7" ht="38.25" hidden="1">
      <c r="A165" s="9" t="s">
        <v>152</v>
      </c>
      <c r="B165" s="10" t="s">
        <v>4</v>
      </c>
      <c r="C165" s="11" t="s">
        <v>153</v>
      </c>
      <c r="D165" s="7"/>
      <c r="E165" s="7"/>
      <c r="F165" s="7"/>
      <c r="G165" s="8"/>
    </row>
    <row r="166" spans="1:7" ht="12.75" hidden="1">
      <c r="A166" s="9" t="s">
        <v>123</v>
      </c>
      <c r="B166" s="10" t="s">
        <v>4</v>
      </c>
      <c r="C166" s="11" t="s">
        <v>154</v>
      </c>
      <c r="D166" s="7"/>
      <c r="E166" s="7"/>
      <c r="F166" s="7"/>
      <c r="G166" s="8"/>
    </row>
    <row r="167" spans="1:7" ht="38.25" hidden="1">
      <c r="A167" s="9" t="s">
        <v>155</v>
      </c>
      <c r="B167" s="10" t="s">
        <v>4</v>
      </c>
      <c r="C167" s="11" t="s">
        <v>156</v>
      </c>
      <c r="D167" s="7"/>
      <c r="E167" s="7"/>
      <c r="F167" s="7"/>
      <c r="G167" s="8"/>
    </row>
    <row r="168" spans="1:7" ht="25.5" hidden="1">
      <c r="A168" s="9" t="s">
        <v>99</v>
      </c>
      <c r="B168" s="10" t="s">
        <v>4</v>
      </c>
      <c r="C168" s="11" t="s">
        <v>157</v>
      </c>
      <c r="D168" s="7"/>
      <c r="E168" s="7"/>
      <c r="F168" s="7"/>
      <c r="G168" s="8"/>
    </row>
    <row r="169" spans="1:7" ht="12.75">
      <c r="A169" s="9" t="s">
        <v>158</v>
      </c>
      <c r="B169" s="10" t="s">
        <v>4</v>
      </c>
      <c r="C169" s="11" t="s">
        <v>159</v>
      </c>
      <c r="D169" s="7"/>
      <c r="E169" s="7"/>
      <c r="F169" s="7"/>
      <c r="G169" s="8"/>
    </row>
    <row r="170" spans="1:7" ht="51">
      <c r="A170" s="9" t="s">
        <v>160</v>
      </c>
      <c r="B170" s="10" t="s">
        <v>4</v>
      </c>
      <c r="C170" s="11" t="s">
        <v>161</v>
      </c>
      <c r="D170" s="7"/>
      <c r="E170" s="7"/>
      <c r="F170" s="7"/>
      <c r="G170" s="8"/>
    </row>
    <row r="171" spans="1:7" ht="12.75">
      <c r="A171" s="9" t="s">
        <v>162</v>
      </c>
      <c r="B171" s="10" t="s">
        <v>4</v>
      </c>
      <c r="C171" s="11" t="s">
        <v>163</v>
      </c>
      <c r="D171" s="7"/>
      <c r="E171" s="7"/>
      <c r="F171" s="7"/>
      <c r="G171" s="8"/>
    </row>
    <row r="172" spans="1:7" ht="12.75">
      <c r="A172" s="9" t="s">
        <v>164</v>
      </c>
      <c r="B172" s="10" t="s">
        <v>4</v>
      </c>
      <c r="C172" s="11" t="s">
        <v>165</v>
      </c>
      <c r="D172" s="7"/>
      <c r="E172" s="7"/>
      <c r="F172" s="7"/>
      <c r="G172" s="8"/>
    </row>
    <row r="173" spans="1:7" ht="12.75">
      <c r="A173" s="9" t="s">
        <v>166</v>
      </c>
      <c r="B173" s="10" t="s">
        <v>4</v>
      </c>
      <c r="C173" s="11" t="s">
        <v>167</v>
      </c>
      <c r="D173" s="7"/>
      <c r="E173" s="7"/>
      <c r="F173" s="7"/>
      <c r="G173" s="8"/>
    </row>
    <row r="174" spans="1:7" ht="25.5">
      <c r="A174" s="9" t="s">
        <v>96</v>
      </c>
      <c r="B174" s="10" t="s">
        <v>4</v>
      </c>
      <c r="C174" s="11" t="s">
        <v>168</v>
      </c>
      <c r="D174" s="7"/>
      <c r="E174" s="7"/>
      <c r="F174" s="7"/>
      <c r="G174" s="8"/>
    </row>
    <row r="175" spans="1:7" ht="12.75">
      <c r="A175" s="9" t="s">
        <v>130</v>
      </c>
      <c r="B175" s="10" t="s">
        <v>4</v>
      </c>
      <c r="C175" s="11" t="s">
        <v>169</v>
      </c>
      <c r="D175" s="7"/>
      <c r="E175" s="7"/>
      <c r="F175" s="7"/>
      <c r="G175" s="8"/>
    </row>
    <row r="176" spans="1:7" ht="25.5">
      <c r="A176" s="9" t="s">
        <v>99</v>
      </c>
      <c r="B176" s="10" t="s">
        <v>4</v>
      </c>
      <c r="C176" s="11" t="s">
        <v>170</v>
      </c>
      <c r="D176" s="7"/>
      <c r="E176" s="7"/>
      <c r="F176" s="7"/>
      <c r="G176" s="8"/>
    </row>
    <row r="177" spans="1:7" ht="12.75">
      <c r="A177" s="9" t="s">
        <v>171</v>
      </c>
      <c r="B177" s="10" t="s">
        <v>4</v>
      </c>
      <c r="C177" s="16" t="s">
        <v>172</v>
      </c>
      <c r="D177" s="6">
        <f>D178+D185+D191+D195+D198</f>
        <v>1166547.4</v>
      </c>
      <c r="E177" s="6">
        <f>E178+E185+E191+E195+E198</f>
        <v>1142607.8900000001</v>
      </c>
      <c r="F177" s="6">
        <f>F178+F185+F191+F195+F198</f>
        <v>23939.51000000001</v>
      </c>
      <c r="G177" s="8">
        <f>E177/D177*100</f>
        <v>97.9478322098185</v>
      </c>
    </row>
    <row r="178" spans="1:7" ht="12.75">
      <c r="A178" s="9" t="s">
        <v>173</v>
      </c>
      <c r="B178" s="10" t="s">
        <v>4</v>
      </c>
      <c r="C178" s="16" t="s">
        <v>251</v>
      </c>
      <c r="D178" s="6">
        <f>D179</f>
        <v>187000</v>
      </c>
      <c r="E178" s="6">
        <f>E179</f>
        <v>163060.49</v>
      </c>
      <c r="F178" s="6">
        <f>D178-E178</f>
        <v>23939.51000000001</v>
      </c>
      <c r="G178" s="8">
        <f>E178/D178*100</f>
        <v>87.19812299465241</v>
      </c>
    </row>
    <row r="179" spans="1:7" ht="25.5">
      <c r="A179" s="9" t="s">
        <v>96</v>
      </c>
      <c r="B179" s="10" t="s">
        <v>4</v>
      </c>
      <c r="C179" s="11" t="s">
        <v>252</v>
      </c>
      <c r="D179" s="7">
        <f>D180+D181+D182+D183+D184</f>
        <v>187000</v>
      </c>
      <c r="E179" s="7">
        <f>E180+E181+E182+E183+E184</f>
        <v>163060.49</v>
      </c>
      <c r="F179" s="7">
        <f>D179-E179</f>
        <v>23939.51000000001</v>
      </c>
      <c r="G179" s="8">
        <f>E179/D179*100</f>
        <v>87.19812299465241</v>
      </c>
    </row>
    <row r="180" spans="1:7" ht="12.75">
      <c r="A180" s="9" t="s">
        <v>174</v>
      </c>
      <c r="B180" s="10" t="s">
        <v>4</v>
      </c>
      <c r="C180" s="11" t="s">
        <v>253</v>
      </c>
      <c r="D180" s="7">
        <v>0</v>
      </c>
      <c r="E180" s="7">
        <v>0</v>
      </c>
      <c r="F180" s="7">
        <f>D180-E180</f>
        <v>0</v>
      </c>
      <c r="G180" s="8"/>
    </row>
    <row r="181" spans="1:7" ht="12.75">
      <c r="A181" s="9" t="s">
        <v>174</v>
      </c>
      <c r="B181" s="10" t="s">
        <v>4</v>
      </c>
      <c r="C181" s="11" t="s">
        <v>303</v>
      </c>
      <c r="D181" s="7">
        <v>187000</v>
      </c>
      <c r="E181" s="7">
        <v>163060.49</v>
      </c>
      <c r="F181" s="7">
        <f>D181-E181</f>
        <v>23939.51000000001</v>
      </c>
      <c r="G181" s="8">
        <f>E181/D181*100</f>
        <v>87.19812299465241</v>
      </c>
    </row>
    <row r="182" spans="1:7" ht="25.5">
      <c r="A182" s="9" t="s">
        <v>99</v>
      </c>
      <c r="B182" s="10" t="s">
        <v>4</v>
      </c>
      <c r="C182" s="13" t="s">
        <v>175</v>
      </c>
      <c r="D182" s="7"/>
      <c r="E182" s="7"/>
      <c r="F182" s="7"/>
      <c r="G182" s="8"/>
    </row>
    <row r="183" spans="1:7" ht="25.5">
      <c r="A183" s="9" t="s">
        <v>99</v>
      </c>
      <c r="B183" s="10" t="s">
        <v>4</v>
      </c>
      <c r="C183" s="13" t="s">
        <v>176</v>
      </c>
      <c r="D183" s="7"/>
      <c r="E183" s="7"/>
      <c r="F183" s="7"/>
      <c r="G183" s="8"/>
    </row>
    <row r="184" spans="1:7" ht="25.5">
      <c r="A184" s="9" t="s">
        <v>99</v>
      </c>
      <c r="B184" s="10" t="s">
        <v>4</v>
      </c>
      <c r="C184" s="13" t="s">
        <v>177</v>
      </c>
      <c r="D184" s="7"/>
      <c r="E184" s="7"/>
      <c r="F184" s="7"/>
      <c r="G184" s="8"/>
    </row>
    <row r="185" spans="1:7" ht="38.25" hidden="1">
      <c r="A185" s="9" t="s">
        <v>178</v>
      </c>
      <c r="B185" s="10" t="s">
        <v>4</v>
      </c>
      <c r="C185" s="16" t="s">
        <v>179</v>
      </c>
      <c r="D185" s="6">
        <f>D186</f>
        <v>0</v>
      </c>
      <c r="E185" s="6">
        <f>E186</f>
        <v>0</v>
      </c>
      <c r="F185" s="6">
        <f>D185-E185</f>
        <v>0</v>
      </c>
      <c r="G185" s="8"/>
    </row>
    <row r="186" spans="1:7" ht="25.5" hidden="1">
      <c r="A186" s="9" t="s">
        <v>96</v>
      </c>
      <c r="B186" s="10" t="s">
        <v>4</v>
      </c>
      <c r="C186" s="11" t="s">
        <v>180</v>
      </c>
      <c r="D186" s="7">
        <f>D187+D188+D189+D190</f>
        <v>0</v>
      </c>
      <c r="E186" s="7">
        <f>E187+E188+E189+E190</f>
        <v>0</v>
      </c>
      <c r="F186" s="7">
        <f>D186-E186</f>
        <v>0</v>
      </c>
      <c r="G186" s="8"/>
    </row>
    <row r="187" spans="1:7" ht="25.5" hidden="1">
      <c r="A187" s="9" t="s">
        <v>181</v>
      </c>
      <c r="B187" s="10" t="s">
        <v>4</v>
      </c>
      <c r="C187" s="11" t="s">
        <v>182</v>
      </c>
      <c r="D187" s="7"/>
      <c r="E187" s="7"/>
      <c r="F187" s="7"/>
      <c r="G187" s="8"/>
    </row>
    <row r="188" spans="1:7" ht="25.5" hidden="1">
      <c r="A188" s="9" t="s">
        <v>99</v>
      </c>
      <c r="B188" s="10" t="s">
        <v>4</v>
      </c>
      <c r="C188" s="11" t="s">
        <v>183</v>
      </c>
      <c r="D188" s="7"/>
      <c r="E188" s="7"/>
      <c r="F188" s="7"/>
      <c r="G188" s="8">
        <v>100</v>
      </c>
    </row>
    <row r="189" spans="1:7" ht="25.5" hidden="1">
      <c r="A189" s="9" t="s">
        <v>99</v>
      </c>
      <c r="B189" s="10" t="s">
        <v>4</v>
      </c>
      <c r="C189" s="11" t="s">
        <v>184</v>
      </c>
      <c r="D189" s="7"/>
      <c r="E189" s="7"/>
      <c r="F189" s="7"/>
      <c r="G189" s="8"/>
    </row>
    <row r="190" spans="1:7" ht="25.5" hidden="1">
      <c r="A190" s="9" t="s">
        <v>99</v>
      </c>
      <c r="B190" s="10" t="s">
        <v>4</v>
      </c>
      <c r="C190" s="11" t="s">
        <v>185</v>
      </c>
      <c r="D190" s="7"/>
      <c r="E190" s="7"/>
      <c r="F190" s="7"/>
      <c r="G190" s="8"/>
    </row>
    <row r="191" spans="1:7" ht="12.75" hidden="1">
      <c r="A191" s="9" t="s">
        <v>186</v>
      </c>
      <c r="B191" s="10" t="s">
        <v>4</v>
      </c>
      <c r="C191" s="16" t="s">
        <v>187</v>
      </c>
      <c r="D191" s="6">
        <f>D192</f>
        <v>0</v>
      </c>
      <c r="E191" s="6">
        <f>E192</f>
        <v>0</v>
      </c>
      <c r="F191" s="6">
        <f>F192</f>
        <v>0</v>
      </c>
      <c r="G191" s="8"/>
    </row>
    <row r="192" spans="1:7" ht="25.5" hidden="1">
      <c r="A192" s="9" t="s">
        <v>96</v>
      </c>
      <c r="B192" s="10" t="s">
        <v>4</v>
      </c>
      <c r="C192" s="11" t="s">
        <v>188</v>
      </c>
      <c r="D192" s="15">
        <f>D193+D194</f>
        <v>0</v>
      </c>
      <c r="E192" s="15">
        <f>E193+E194</f>
        <v>0</v>
      </c>
      <c r="F192" s="15">
        <f>F193+F194</f>
        <v>0</v>
      </c>
      <c r="G192" s="8"/>
    </row>
    <row r="193" spans="1:7" ht="12.75" hidden="1">
      <c r="A193" s="9" t="s">
        <v>136</v>
      </c>
      <c r="B193" s="10" t="s">
        <v>4</v>
      </c>
      <c r="C193" s="11" t="s">
        <v>189</v>
      </c>
      <c r="D193" s="7"/>
      <c r="E193" s="7"/>
      <c r="F193" s="7"/>
      <c r="G193" s="8"/>
    </row>
    <row r="194" spans="1:7" ht="25.5" hidden="1">
      <c r="A194" s="9" t="s">
        <v>99</v>
      </c>
      <c r="B194" s="10" t="s">
        <v>4</v>
      </c>
      <c r="C194" s="11" t="s">
        <v>190</v>
      </c>
      <c r="D194" s="7"/>
      <c r="E194" s="7"/>
      <c r="F194" s="7"/>
      <c r="G194" s="8"/>
    </row>
    <row r="195" spans="1:7" ht="12.75" hidden="1">
      <c r="A195" s="9" t="s">
        <v>191</v>
      </c>
      <c r="B195" s="10" t="s">
        <v>4</v>
      </c>
      <c r="C195" s="16" t="s">
        <v>192</v>
      </c>
      <c r="D195" s="6">
        <f aca="true" t="shared" si="12" ref="D195:F196">D196</f>
        <v>0</v>
      </c>
      <c r="E195" s="6">
        <f t="shared" si="12"/>
        <v>0</v>
      </c>
      <c r="F195" s="6">
        <f t="shared" si="12"/>
        <v>0</v>
      </c>
      <c r="G195" s="8"/>
    </row>
    <row r="196" spans="1:7" ht="25.5" hidden="1">
      <c r="A196" s="9" t="s">
        <v>96</v>
      </c>
      <c r="B196" s="10" t="s">
        <v>4</v>
      </c>
      <c r="C196" s="11" t="s">
        <v>193</v>
      </c>
      <c r="D196" s="7">
        <f t="shared" si="12"/>
        <v>0</v>
      </c>
      <c r="E196" s="7">
        <f t="shared" si="12"/>
        <v>0</v>
      </c>
      <c r="F196" s="7">
        <f t="shared" si="12"/>
        <v>0</v>
      </c>
      <c r="G196" s="8"/>
    </row>
    <row r="197" spans="1:7" ht="25.5" hidden="1">
      <c r="A197" s="9" t="s">
        <v>194</v>
      </c>
      <c r="B197" s="10" t="s">
        <v>4</v>
      </c>
      <c r="C197" s="11" t="s">
        <v>195</v>
      </c>
      <c r="D197" s="7"/>
      <c r="E197" s="7"/>
      <c r="F197" s="7"/>
      <c r="G197" s="8"/>
    </row>
    <row r="198" spans="1:7" ht="25.5">
      <c r="A198" s="3" t="s">
        <v>196</v>
      </c>
      <c r="B198" s="4" t="s">
        <v>4</v>
      </c>
      <c r="C198" s="16" t="s">
        <v>197</v>
      </c>
      <c r="D198" s="6">
        <f>D199</f>
        <v>979547.4</v>
      </c>
      <c r="E198" s="6">
        <f>E199</f>
        <v>979547.4</v>
      </c>
      <c r="F198" s="6">
        <f>D198-E198</f>
        <v>0</v>
      </c>
      <c r="G198" s="8">
        <f>E198/D198*100</f>
        <v>100</v>
      </c>
    </row>
    <row r="199" spans="1:7" ht="25.5">
      <c r="A199" s="9" t="s">
        <v>96</v>
      </c>
      <c r="B199" s="10" t="s">
        <v>4</v>
      </c>
      <c r="C199" s="11" t="s">
        <v>252</v>
      </c>
      <c r="D199" s="6">
        <f>D200+D201+D202+D203+D204+D205+D206+D207+D208+D209</f>
        <v>979547.4</v>
      </c>
      <c r="E199" s="6">
        <f>E200+E201+E202+E203+E204+E205+E206+E207+E208+E209</f>
        <v>979547.4</v>
      </c>
      <c r="F199" s="6">
        <f>F200+F201+F202+F203+F204+F205+F206+F207+F208+F209</f>
        <v>0</v>
      </c>
      <c r="G199" s="8">
        <f>E199/D199*100</f>
        <v>100</v>
      </c>
    </row>
    <row r="200" spans="1:7" ht="12.75">
      <c r="A200" s="9" t="s">
        <v>117</v>
      </c>
      <c r="B200" s="10" t="s">
        <v>4</v>
      </c>
      <c r="C200" s="11" t="s">
        <v>252</v>
      </c>
      <c r="D200" s="7"/>
      <c r="E200" s="7"/>
      <c r="F200" s="7"/>
      <c r="G200" s="8"/>
    </row>
    <row r="201" spans="1:7" ht="25.5">
      <c r="A201" s="9" t="s">
        <v>99</v>
      </c>
      <c r="B201" s="10" t="s">
        <v>4</v>
      </c>
      <c r="C201" s="13" t="s">
        <v>268</v>
      </c>
      <c r="D201" s="7">
        <v>70000</v>
      </c>
      <c r="E201" s="7">
        <v>70000</v>
      </c>
      <c r="F201" s="7">
        <f aca="true" t="shared" si="13" ref="F201:F264">D201-E201</f>
        <v>0</v>
      </c>
      <c r="G201" s="8">
        <f aca="true" t="shared" si="14" ref="G201:G209">E201/D201*100</f>
        <v>100</v>
      </c>
    </row>
    <row r="202" spans="1:7" ht="25.5">
      <c r="A202" s="9" t="s">
        <v>99</v>
      </c>
      <c r="B202" s="10" t="s">
        <v>4</v>
      </c>
      <c r="C202" s="13" t="s">
        <v>271</v>
      </c>
      <c r="D202" s="7">
        <v>26980</v>
      </c>
      <c r="E202" s="7">
        <v>26980</v>
      </c>
      <c r="F202" s="7">
        <f t="shared" si="13"/>
        <v>0</v>
      </c>
      <c r="G202" s="8">
        <f t="shared" si="14"/>
        <v>100</v>
      </c>
    </row>
    <row r="203" spans="1:7" ht="25.5">
      <c r="A203" s="9" t="s">
        <v>99</v>
      </c>
      <c r="B203" s="10" t="s">
        <v>4</v>
      </c>
      <c r="C203" s="13" t="s">
        <v>309</v>
      </c>
      <c r="D203" s="7">
        <v>78800</v>
      </c>
      <c r="E203" s="7">
        <v>78800</v>
      </c>
      <c r="F203" s="7">
        <f t="shared" si="13"/>
        <v>0</v>
      </c>
      <c r="G203" s="8"/>
    </row>
    <row r="204" spans="1:7" ht="25.5">
      <c r="A204" s="9" t="s">
        <v>99</v>
      </c>
      <c r="B204" s="10"/>
      <c r="C204" s="13" t="s">
        <v>309</v>
      </c>
      <c r="D204" s="7">
        <v>51220.4</v>
      </c>
      <c r="E204" s="7">
        <v>51220.4</v>
      </c>
      <c r="F204" s="7">
        <f t="shared" si="13"/>
        <v>0</v>
      </c>
      <c r="G204" s="8"/>
    </row>
    <row r="205" spans="1:7" ht="25.5">
      <c r="A205" s="9" t="s">
        <v>99</v>
      </c>
      <c r="B205" s="10" t="s">
        <v>4</v>
      </c>
      <c r="C205" s="13" t="s">
        <v>310</v>
      </c>
      <c r="D205" s="7">
        <v>382547</v>
      </c>
      <c r="E205" s="7">
        <v>382547</v>
      </c>
      <c r="F205" s="7">
        <f t="shared" si="13"/>
        <v>0</v>
      </c>
      <c r="G205" s="8"/>
    </row>
    <row r="206" spans="1:7" ht="25.5">
      <c r="A206" s="9" t="s">
        <v>99</v>
      </c>
      <c r="B206" s="10" t="s">
        <v>4</v>
      </c>
      <c r="C206" s="13" t="s">
        <v>267</v>
      </c>
      <c r="D206" s="7">
        <v>30000</v>
      </c>
      <c r="E206" s="7">
        <v>30000</v>
      </c>
      <c r="F206" s="7">
        <f t="shared" si="13"/>
        <v>0</v>
      </c>
      <c r="G206" s="8">
        <f t="shared" si="14"/>
        <v>100</v>
      </c>
    </row>
    <row r="207" spans="1:7" ht="25.5">
      <c r="A207" s="9" t="s">
        <v>99</v>
      </c>
      <c r="B207" s="10"/>
      <c r="C207" s="13" t="s">
        <v>311</v>
      </c>
      <c r="D207" s="7">
        <v>40000</v>
      </c>
      <c r="E207" s="7">
        <v>40000</v>
      </c>
      <c r="F207" s="7">
        <f t="shared" si="13"/>
        <v>0</v>
      </c>
      <c r="G207" s="8"/>
    </row>
    <row r="208" spans="1:7" ht="25.5">
      <c r="A208" s="9" t="s">
        <v>99</v>
      </c>
      <c r="B208" s="10"/>
      <c r="C208" s="13" t="s">
        <v>266</v>
      </c>
      <c r="D208" s="7">
        <v>240000</v>
      </c>
      <c r="E208" s="7">
        <v>240000</v>
      </c>
      <c r="F208" s="7">
        <f t="shared" si="13"/>
        <v>0</v>
      </c>
      <c r="G208" s="8">
        <f t="shared" si="14"/>
        <v>100</v>
      </c>
    </row>
    <row r="209" spans="1:7" ht="25.5">
      <c r="A209" s="9" t="s">
        <v>99</v>
      </c>
      <c r="B209" s="10"/>
      <c r="C209" s="13" t="s">
        <v>254</v>
      </c>
      <c r="D209" s="7">
        <v>60000</v>
      </c>
      <c r="E209" s="7">
        <v>60000</v>
      </c>
      <c r="F209" s="7">
        <f t="shared" si="13"/>
        <v>0</v>
      </c>
      <c r="G209" s="8">
        <f t="shared" si="14"/>
        <v>100</v>
      </c>
    </row>
    <row r="210" spans="1:7" ht="12.75" hidden="1">
      <c r="A210" s="9"/>
      <c r="B210" s="10"/>
      <c r="C210" s="13"/>
      <c r="D210" s="7"/>
      <c r="E210" s="7"/>
      <c r="F210" s="7">
        <f t="shared" si="13"/>
        <v>0</v>
      </c>
      <c r="G210" s="8"/>
    </row>
    <row r="211" spans="1:7" ht="12.75" hidden="1">
      <c r="A211" s="9"/>
      <c r="B211" s="10"/>
      <c r="C211" s="13"/>
      <c r="D211" s="7"/>
      <c r="E211" s="7"/>
      <c r="F211" s="7">
        <f t="shared" si="13"/>
        <v>0</v>
      </c>
      <c r="G211" s="8"/>
    </row>
    <row r="212" spans="1:7" ht="12.75" hidden="1">
      <c r="A212" s="9"/>
      <c r="B212" s="10"/>
      <c r="C212" s="13"/>
      <c r="D212" s="7"/>
      <c r="E212" s="7"/>
      <c r="F212" s="7">
        <f t="shared" si="13"/>
        <v>0</v>
      </c>
      <c r="G212" s="8"/>
    </row>
    <row r="213" spans="1:7" ht="12.75" hidden="1">
      <c r="A213" s="9"/>
      <c r="B213" s="10"/>
      <c r="C213" s="13"/>
      <c r="D213" s="7"/>
      <c r="E213" s="7"/>
      <c r="F213" s="7">
        <f t="shared" si="13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13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13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13"/>
        <v>0</v>
      </c>
      <c r="G216" s="8"/>
    </row>
    <row r="217" spans="1:7" ht="12.75" hidden="1">
      <c r="A217" s="9"/>
      <c r="B217" s="10"/>
      <c r="C217" s="11"/>
      <c r="D217" s="7"/>
      <c r="E217" s="7"/>
      <c r="F217" s="7">
        <f t="shared" si="13"/>
        <v>0</v>
      </c>
      <c r="G217" s="8"/>
    </row>
    <row r="218" spans="1:7" ht="12.75" hidden="1">
      <c r="A218" s="9"/>
      <c r="B218" s="10"/>
      <c r="C218" s="11"/>
      <c r="D218" s="7"/>
      <c r="E218" s="7"/>
      <c r="F218" s="7">
        <f t="shared" si="13"/>
        <v>0</v>
      </c>
      <c r="G218" s="8"/>
    </row>
    <row r="219" spans="1:7" ht="12.75" hidden="1">
      <c r="A219" s="9"/>
      <c r="B219" s="10"/>
      <c r="C219" s="11"/>
      <c r="D219" s="7"/>
      <c r="E219" s="7"/>
      <c r="F219" s="7">
        <f t="shared" si="13"/>
        <v>0</v>
      </c>
      <c r="G219" s="8"/>
    </row>
    <row r="220" spans="1:7" ht="12.75" hidden="1">
      <c r="A220" s="9"/>
      <c r="B220" s="10"/>
      <c r="C220" s="11"/>
      <c r="D220" s="7"/>
      <c r="E220" s="7"/>
      <c r="F220" s="7">
        <f t="shared" si="13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3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3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3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3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3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3"/>
        <v>0</v>
      </c>
      <c r="G226" s="8"/>
    </row>
    <row r="227" spans="1:7" ht="12.75" hidden="1">
      <c r="A227" s="9"/>
      <c r="B227" s="10"/>
      <c r="C227" s="13"/>
      <c r="D227" s="7"/>
      <c r="E227" s="7"/>
      <c r="F227" s="7">
        <f t="shared" si="13"/>
        <v>0</v>
      </c>
      <c r="G227" s="8"/>
    </row>
    <row r="228" spans="1:7" ht="12.75" hidden="1">
      <c r="A228" s="9"/>
      <c r="B228" s="10"/>
      <c r="C228" s="13"/>
      <c r="D228" s="7"/>
      <c r="E228" s="7"/>
      <c r="F228" s="7">
        <f t="shared" si="13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13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3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13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13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3"/>
        <v>0</v>
      </c>
      <c r="G233" s="8"/>
    </row>
    <row r="234" spans="1:7" ht="12.75" hidden="1">
      <c r="A234" s="9"/>
      <c r="B234" s="10"/>
      <c r="C234" s="11"/>
      <c r="D234" s="7"/>
      <c r="E234" s="7"/>
      <c r="F234" s="7">
        <f t="shared" si="13"/>
        <v>0</v>
      </c>
      <c r="G234" s="8"/>
    </row>
    <row r="235" spans="1:7" ht="12.75" hidden="1">
      <c r="A235" s="9"/>
      <c r="B235" s="10"/>
      <c r="C235" s="11"/>
      <c r="D235" s="7"/>
      <c r="E235" s="7"/>
      <c r="F235" s="7">
        <f t="shared" si="13"/>
        <v>0</v>
      </c>
      <c r="G235" s="8"/>
    </row>
    <row r="236" spans="1:7" ht="12.75" hidden="1">
      <c r="A236" s="9"/>
      <c r="B236" s="10"/>
      <c r="C236" s="11"/>
      <c r="D236" s="7"/>
      <c r="E236" s="7"/>
      <c r="F236" s="7">
        <f t="shared" si="13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3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3"/>
        <v>0</v>
      </c>
      <c r="G238" s="8"/>
    </row>
    <row r="239" spans="1:7" ht="12.75" hidden="1">
      <c r="A239" s="9"/>
      <c r="B239" s="10"/>
      <c r="C239" s="13"/>
      <c r="D239" s="7"/>
      <c r="E239" s="7"/>
      <c r="F239" s="7">
        <f t="shared" si="13"/>
        <v>0</v>
      </c>
      <c r="G239" s="8"/>
    </row>
    <row r="240" spans="1:7" ht="12.75" hidden="1">
      <c r="A240" s="9"/>
      <c r="B240" s="10"/>
      <c r="C240" s="13"/>
      <c r="D240" s="7"/>
      <c r="E240" s="7"/>
      <c r="F240" s="7">
        <f t="shared" si="13"/>
        <v>0</v>
      </c>
      <c r="G240" s="8"/>
    </row>
    <row r="241" spans="1:7" ht="12.75" hidden="1">
      <c r="A241" s="9"/>
      <c r="B241" s="10"/>
      <c r="C241" s="13"/>
      <c r="D241" s="7"/>
      <c r="E241" s="7"/>
      <c r="F241" s="7">
        <f t="shared" si="13"/>
        <v>0</v>
      </c>
      <c r="G241" s="8"/>
    </row>
    <row r="242" spans="1:7" ht="12.75" hidden="1">
      <c r="A242" s="9"/>
      <c r="B242" s="10"/>
      <c r="C242" s="13"/>
      <c r="D242" s="7"/>
      <c r="E242" s="7"/>
      <c r="F242" s="7">
        <f t="shared" si="13"/>
        <v>0</v>
      </c>
      <c r="G242" s="8"/>
    </row>
    <row r="243" spans="1:7" ht="12.75" hidden="1">
      <c r="A243" s="9"/>
      <c r="B243" s="10"/>
      <c r="C243" s="13"/>
      <c r="D243" s="7"/>
      <c r="E243" s="7"/>
      <c r="F243" s="7">
        <f t="shared" si="13"/>
        <v>0</v>
      </c>
      <c r="G243" s="8"/>
    </row>
    <row r="244" spans="1:7" ht="12.75" hidden="1">
      <c r="A244" s="9"/>
      <c r="B244" s="10"/>
      <c r="C244" s="13"/>
      <c r="D244" s="7"/>
      <c r="E244" s="7"/>
      <c r="F244" s="7">
        <f t="shared" si="13"/>
        <v>0</v>
      </c>
      <c r="G244" s="8"/>
    </row>
    <row r="245" spans="1:7" ht="12.75" hidden="1">
      <c r="A245" s="9"/>
      <c r="B245" s="10"/>
      <c r="C245" s="13"/>
      <c r="D245" s="7"/>
      <c r="E245" s="7"/>
      <c r="F245" s="7">
        <f t="shared" si="13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3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3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3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3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3"/>
        <v>0</v>
      </c>
      <c r="G250" s="8"/>
    </row>
    <row r="251" spans="1:7" ht="12.75" hidden="1">
      <c r="A251" s="9"/>
      <c r="B251" s="10"/>
      <c r="C251" s="11"/>
      <c r="D251" s="7"/>
      <c r="E251" s="7"/>
      <c r="F251" s="7">
        <f t="shared" si="13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13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3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3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13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3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3"/>
        <v>0</v>
      </c>
      <c r="G257" s="8"/>
    </row>
    <row r="258" spans="1:7" ht="12.75" hidden="1">
      <c r="A258" s="3"/>
      <c r="B258" s="4"/>
      <c r="C258" s="5"/>
      <c r="D258" s="6"/>
      <c r="E258" s="6"/>
      <c r="F258" s="7">
        <f t="shared" si="13"/>
        <v>0</v>
      </c>
      <c r="G258" s="8"/>
    </row>
    <row r="259" spans="1:7" ht="12.75" hidden="1">
      <c r="A259" s="3"/>
      <c r="B259" s="4"/>
      <c r="C259" s="5"/>
      <c r="D259" s="6"/>
      <c r="E259" s="6"/>
      <c r="F259" s="7">
        <f t="shared" si="13"/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 t="shared" si="13"/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 t="shared" si="13"/>
        <v>0</v>
      </c>
      <c r="G261" s="8"/>
    </row>
    <row r="262" spans="1:7" ht="12.75" hidden="1">
      <c r="A262" s="9"/>
      <c r="B262" s="10"/>
      <c r="C262" s="11"/>
      <c r="D262" s="7"/>
      <c r="E262" s="7"/>
      <c r="F262" s="7">
        <f t="shared" si="13"/>
        <v>0</v>
      </c>
      <c r="G262" s="8"/>
    </row>
    <row r="263" spans="1:7" ht="12.75" hidden="1">
      <c r="A263" s="9"/>
      <c r="B263" s="10"/>
      <c r="C263" s="11"/>
      <c r="D263" s="7"/>
      <c r="E263" s="7"/>
      <c r="F263" s="7">
        <f t="shared" si="13"/>
        <v>0</v>
      </c>
      <c r="G263" s="8"/>
    </row>
    <row r="264" spans="1:7" ht="12.75" hidden="1">
      <c r="A264" s="9"/>
      <c r="B264" s="10"/>
      <c r="C264" s="11"/>
      <c r="D264" s="7"/>
      <c r="E264" s="7"/>
      <c r="F264" s="7">
        <f t="shared" si="13"/>
        <v>0</v>
      </c>
      <c r="G264" s="8"/>
    </row>
    <row r="265" spans="1:7" ht="12.75" hidden="1">
      <c r="A265" s="9"/>
      <c r="B265" s="10"/>
      <c r="C265" s="11"/>
      <c r="D265" s="7"/>
      <c r="E265" s="7"/>
      <c r="F265" s="7">
        <f>D265-E265</f>
        <v>0</v>
      </c>
      <c r="G265" s="8"/>
    </row>
    <row r="266" spans="1:7" ht="12.75" hidden="1">
      <c r="A266" s="9"/>
      <c r="B266" s="10"/>
      <c r="C266" s="11"/>
      <c r="D266" s="7"/>
      <c r="E266" s="7"/>
      <c r="F266" s="7">
        <f>D266-E266</f>
        <v>0</v>
      </c>
      <c r="G266" s="8"/>
    </row>
    <row r="267" spans="1:7" ht="12.75" hidden="1">
      <c r="A267" s="9"/>
      <c r="B267" s="10"/>
      <c r="C267" s="11"/>
      <c r="D267" s="7"/>
      <c r="E267" s="7"/>
      <c r="F267" s="7">
        <f>D267-E267</f>
        <v>0</v>
      </c>
      <c r="G267" s="8"/>
    </row>
    <row r="268" spans="1:7" ht="12.75" hidden="1">
      <c r="A268" s="9"/>
      <c r="B268" s="10"/>
      <c r="C268" s="11"/>
      <c r="D268" s="7"/>
      <c r="E268" s="7"/>
      <c r="F268" s="7">
        <f>D268-E268</f>
        <v>0</v>
      </c>
      <c r="G268" s="8"/>
    </row>
    <row r="269" spans="1:7" ht="25.5">
      <c r="A269" s="3" t="s">
        <v>206</v>
      </c>
      <c r="B269" s="4" t="s">
        <v>207</v>
      </c>
      <c r="C269" s="5" t="s">
        <v>4</v>
      </c>
      <c r="D269" s="6"/>
      <c r="E269" s="6"/>
      <c r="F269" s="6"/>
      <c r="G269" s="8"/>
    </row>
    <row r="270" spans="1:7" ht="12.75">
      <c r="A270" s="3" t="s">
        <v>208</v>
      </c>
      <c r="B270" s="4" t="s">
        <v>209</v>
      </c>
      <c r="C270" s="5" t="s">
        <v>210</v>
      </c>
      <c r="D270" s="6"/>
      <c r="E270" s="6">
        <v>82385.93</v>
      </c>
      <c r="F270" s="6"/>
      <c r="G270" s="8"/>
    </row>
    <row r="271" spans="1:7" ht="12.75">
      <c r="A271" s="3" t="s">
        <v>211</v>
      </c>
      <c r="B271" s="4" t="s">
        <v>212</v>
      </c>
      <c r="C271" s="5" t="s">
        <v>213</v>
      </c>
      <c r="D271" s="6"/>
      <c r="E271" s="6">
        <f>E270+E10-E70</f>
        <v>175462.29199999943</v>
      </c>
      <c r="F271" s="6"/>
      <c r="G271" s="8"/>
    </row>
    <row r="272" spans="1:7" ht="12.75">
      <c r="A272" s="3" t="s">
        <v>214</v>
      </c>
      <c r="B272" s="4" t="s">
        <v>215</v>
      </c>
      <c r="C272" s="5" t="s">
        <v>4</v>
      </c>
      <c r="D272" s="6"/>
      <c r="E272" s="6"/>
      <c r="F272" s="6"/>
      <c r="G272" s="8"/>
    </row>
    <row r="273" spans="4:7" ht="12.75">
      <c r="D273" s="17"/>
      <c r="E273" s="17"/>
      <c r="F273" s="17"/>
      <c r="G273" s="17"/>
    </row>
    <row r="274" spans="4:7" ht="12.75">
      <c r="D274" s="17" t="s">
        <v>216</v>
      </c>
      <c r="E274" s="17"/>
      <c r="F274" s="17"/>
      <c r="G274" s="17"/>
    </row>
    <row r="275" spans="1:8" ht="12.75">
      <c r="A275" s="30" t="s">
        <v>217</v>
      </c>
      <c r="B275" s="30"/>
      <c r="C275" s="19"/>
      <c r="D275" s="19"/>
      <c r="E275" s="19"/>
      <c r="F275" s="19"/>
      <c r="G275" s="19"/>
      <c r="H275" s="19"/>
    </row>
    <row r="276" spans="1:8" ht="12.75">
      <c r="A276" s="18" t="s">
        <v>218</v>
      </c>
      <c r="B276" s="1"/>
      <c r="C276" s="1"/>
      <c r="D276" s="1"/>
      <c r="E276" s="1"/>
      <c r="F276" s="1"/>
      <c r="G276" s="1"/>
      <c r="H276" s="1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  <row r="453" spans="4:7" ht="12.75">
      <c r="D453" s="17"/>
      <c r="E453" s="17"/>
      <c r="F453" s="17"/>
      <c r="G453" s="17"/>
    </row>
    <row r="454" spans="4:7" ht="12.75">
      <c r="D454" s="17"/>
      <c r="E454" s="17"/>
      <c r="F454" s="17"/>
      <c r="G454" s="17"/>
    </row>
    <row r="455" spans="4:7" ht="12.75">
      <c r="D455" s="17"/>
      <c r="E455" s="17"/>
      <c r="F455" s="17"/>
      <c r="G455" s="17"/>
    </row>
    <row r="456" spans="4:7" ht="12.75">
      <c r="D456" s="17"/>
      <c r="E456" s="17"/>
      <c r="F456" s="17"/>
      <c r="G456" s="17"/>
    </row>
  </sheetData>
  <mergeCells count="9">
    <mergeCell ref="A275:B275"/>
    <mergeCell ref="A5:G5"/>
    <mergeCell ref="A6:G6"/>
    <mergeCell ref="A7:G7"/>
    <mergeCell ref="A8:G8"/>
    <mergeCell ref="A1:G1"/>
    <mergeCell ref="A2:G2"/>
    <mergeCell ref="A3:G3"/>
    <mergeCell ref="A4:G4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7"/>
  <sheetViews>
    <sheetView tabSelected="1" workbookViewId="0" topLeftCell="A270">
      <selection activeCell="A282" sqref="A282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7"/>
      <c r="B1" s="28"/>
      <c r="C1" s="28"/>
      <c r="D1" s="28"/>
      <c r="E1" s="28"/>
      <c r="F1" s="28"/>
      <c r="G1" s="28"/>
    </row>
    <row r="2" spans="1:7" ht="12.75">
      <c r="A2" s="29" t="s">
        <v>0</v>
      </c>
      <c r="B2" s="26"/>
      <c r="C2" s="26"/>
      <c r="D2" s="26"/>
      <c r="E2" s="26"/>
      <c r="F2" s="26"/>
      <c r="G2" s="26"/>
    </row>
    <row r="3" spans="1:7" ht="12.75">
      <c r="A3" s="23" t="s">
        <v>1</v>
      </c>
      <c r="B3" s="24"/>
      <c r="C3" s="24"/>
      <c r="D3" s="24"/>
      <c r="E3" s="24"/>
      <c r="F3" s="24"/>
      <c r="G3" s="24"/>
    </row>
    <row r="4" spans="1:7" ht="12.75">
      <c r="A4" s="23" t="s">
        <v>2</v>
      </c>
      <c r="B4" s="24"/>
      <c r="C4" s="24"/>
      <c r="D4" s="24"/>
      <c r="E4" s="24"/>
      <c r="F4" s="24"/>
      <c r="G4" s="24"/>
    </row>
    <row r="5" spans="1:7" ht="12.75">
      <c r="A5" s="23" t="s">
        <v>3</v>
      </c>
      <c r="B5" s="24"/>
      <c r="C5" s="24"/>
      <c r="D5" s="24"/>
      <c r="E5" s="24"/>
      <c r="F5" s="24"/>
      <c r="G5" s="24"/>
    </row>
    <row r="6" spans="1:7" ht="12.75">
      <c r="A6" s="23" t="s">
        <v>314</v>
      </c>
      <c r="B6" s="24"/>
      <c r="C6" s="24"/>
      <c r="D6" s="24"/>
      <c r="E6" s="24"/>
      <c r="F6" s="24"/>
      <c r="G6" s="24"/>
    </row>
    <row r="7" spans="1:7" ht="12.75">
      <c r="A7" s="23" t="s">
        <v>4</v>
      </c>
      <c r="B7" s="24"/>
      <c r="C7" s="24"/>
      <c r="D7" s="24"/>
      <c r="E7" s="24"/>
      <c r="F7" s="24"/>
      <c r="G7" s="24"/>
    </row>
    <row r="8" spans="1:7" ht="12.75">
      <c r="A8" s="25" t="s">
        <v>5</v>
      </c>
      <c r="B8" s="26"/>
      <c r="C8" s="26"/>
      <c r="D8" s="26"/>
      <c r="E8" s="26"/>
      <c r="F8" s="26"/>
      <c r="G8" s="26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D13+D17+D18+D19+D20+D21+D22+D23+D24+D25+D30+D33+D34+D35+D36+D37+D41+D45+D49+D51+D52+D53+D54+D57+D58+D59+D60+D61+D62+D63+D65+D64+D66+D67+D68+D69+D70</f>
        <v>4129717.83</v>
      </c>
      <c r="E10" s="6">
        <f>E13+E17+E18+E19+E20+E21+E22+E23+E24+E26+E27+E28+E29+E30+E33+E34+E35+E36+E37+E41+E45+E49+E51+E52+E53+E54+E57+E58+E59+E60+E61+E62+E63+E65+E64+E66+E67+E68+E69+E70</f>
        <v>4175038.9299999997</v>
      </c>
      <c r="F10" s="7">
        <f>D10-E10</f>
        <v>-45321.09999999963</v>
      </c>
      <c r="G10" s="8">
        <f>E10/D10*100</f>
        <v>101.09743817533412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275618.05</v>
      </c>
      <c r="F13" s="7">
        <f>D13-E13</f>
        <v>-1618.0499999999884</v>
      </c>
      <c r="G13" s="12">
        <f>E13/D13*100</f>
        <v>100.59052919708029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275520.1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>
        <v>97.95</v>
      </c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1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>
        <v>1519.9</v>
      </c>
      <c r="F20" s="7">
        <f t="shared" si="0"/>
        <v>-1519.9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2.05</v>
      </c>
      <c r="F21" s="7">
        <f t="shared" si="0"/>
        <v>-2.05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710.02</v>
      </c>
      <c r="F22" s="7">
        <f t="shared" si="0"/>
        <v>-710.02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220</v>
      </c>
      <c r="B25" s="10"/>
      <c r="C25" s="11" t="s">
        <v>221</v>
      </c>
      <c r="D25" s="7">
        <f>D26+D27+D28+D29</f>
        <v>264608.85</v>
      </c>
      <c r="E25" s="7">
        <f>E26+E27+E28+E29</f>
        <v>292098.79</v>
      </c>
      <c r="F25" s="7">
        <f t="shared" si="0"/>
        <v>-27489.940000000002</v>
      </c>
      <c r="G25" s="12">
        <f aca="true" t="shared" si="1" ref="G25:G30">E25/D25*100</f>
        <v>110.38889666766624</v>
      </c>
    </row>
    <row r="26" spans="1:7" ht="12.75">
      <c r="A26" s="9" t="s">
        <v>220</v>
      </c>
      <c r="B26" s="10"/>
      <c r="C26" s="11" t="s">
        <v>222</v>
      </c>
      <c r="D26" s="7">
        <v>166820</v>
      </c>
      <c r="E26" s="7">
        <v>110243.08</v>
      </c>
      <c r="F26" s="7">
        <f t="shared" si="0"/>
        <v>56576.92</v>
      </c>
      <c r="G26" s="12">
        <f t="shared" si="1"/>
        <v>66.0850497542261</v>
      </c>
    </row>
    <row r="27" spans="1:7" ht="12.75">
      <c r="A27" s="9" t="s">
        <v>220</v>
      </c>
      <c r="B27" s="10"/>
      <c r="C27" s="11" t="s">
        <v>223</v>
      </c>
      <c r="D27" s="7">
        <v>1140</v>
      </c>
      <c r="E27" s="7">
        <v>2483.1</v>
      </c>
      <c r="F27" s="7">
        <f t="shared" si="0"/>
        <v>-1343.1</v>
      </c>
      <c r="G27" s="12">
        <f t="shared" si="1"/>
        <v>217.81578947368422</v>
      </c>
    </row>
    <row r="28" spans="1:7" ht="12.75">
      <c r="A28" s="9" t="s">
        <v>220</v>
      </c>
      <c r="B28" s="10"/>
      <c r="C28" s="11" t="s">
        <v>224</v>
      </c>
      <c r="D28" s="7">
        <v>87148.85</v>
      </c>
      <c r="E28" s="7">
        <v>188859.05</v>
      </c>
      <c r="F28" s="7">
        <f t="shared" si="0"/>
        <v>-101710.19999999998</v>
      </c>
      <c r="G28" s="12">
        <f t="shared" si="1"/>
        <v>216.70859684321707</v>
      </c>
    </row>
    <row r="29" spans="1:7" ht="12.75">
      <c r="A29" s="9" t="s">
        <v>220</v>
      </c>
      <c r="B29" s="10"/>
      <c r="C29" s="11" t="s">
        <v>225</v>
      </c>
      <c r="D29" s="7">
        <v>9500</v>
      </c>
      <c r="E29" s="7">
        <v>-9486.44</v>
      </c>
      <c r="F29" s="7">
        <f t="shared" si="0"/>
        <v>18986.440000000002</v>
      </c>
      <c r="G29" s="12">
        <f t="shared" si="1"/>
        <v>-99.85726315789474</v>
      </c>
    </row>
    <row r="30" spans="1:7" ht="12.75">
      <c r="A30" s="9" t="s">
        <v>32</v>
      </c>
      <c r="B30" s="10"/>
      <c r="C30" s="11" t="s">
        <v>315</v>
      </c>
      <c r="D30" s="7">
        <v>814.42</v>
      </c>
      <c r="E30" s="7">
        <f>E31+E32+E33</f>
        <v>814.42</v>
      </c>
      <c r="F30" s="7">
        <f t="shared" si="0"/>
        <v>0</v>
      </c>
      <c r="G30" s="12">
        <f t="shared" si="1"/>
        <v>100</v>
      </c>
    </row>
    <row r="31" spans="1:7" ht="12.75">
      <c r="A31" s="9" t="s">
        <v>32</v>
      </c>
      <c r="B31" s="10" t="s">
        <v>4</v>
      </c>
      <c r="C31" s="11" t="s">
        <v>33</v>
      </c>
      <c r="D31" s="7"/>
      <c r="E31" s="7">
        <v>800.5</v>
      </c>
      <c r="F31" s="7">
        <f t="shared" si="0"/>
        <v>-800.5</v>
      </c>
      <c r="G31" s="8"/>
    </row>
    <row r="32" spans="1:7" ht="12.75">
      <c r="A32" s="9" t="s">
        <v>32</v>
      </c>
      <c r="B32" s="10" t="s">
        <v>4</v>
      </c>
      <c r="C32" s="11" t="s">
        <v>34</v>
      </c>
      <c r="D32" s="7"/>
      <c r="E32" s="7">
        <v>13.92</v>
      </c>
      <c r="F32" s="7">
        <f t="shared" si="0"/>
        <v>-13.92</v>
      </c>
      <c r="G32" s="8"/>
    </row>
    <row r="33" spans="1:7" ht="12.75">
      <c r="A33" s="9" t="s">
        <v>32</v>
      </c>
      <c r="B33" s="10" t="s">
        <v>4</v>
      </c>
      <c r="C33" s="11" t="s">
        <v>35</v>
      </c>
      <c r="D33" s="7"/>
      <c r="E33" s="7"/>
      <c r="F33" s="7">
        <f t="shared" si="0"/>
        <v>0</v>
      </c>
      <c r="G33" s="8"/>
    </row>
    <row r="34" spans="1:7" ht="12.75">
      <c r="A34" s="9" t="s">
        <v>32</v>
      </c>
      <c r="B34" s="10" t="s">
        <v>4</v>
      </c>
      <c r="C34" s="11" t="s">
        <v>36</v>
      </c>
      <c r="D34" s="7"/>
      <c r="E34" s="7"/>
      <c r="F34" s="7">
        <f>D34-E34</f>
        <v>0</v>
      </c>
      <c r="G34" s="8"/>
    </row>
    <row r="35" spans="1:7" ht="12.75">
      <c r="A35" s="9" t="s">
        <v>32</v>
      </c>
      <c r="B35" s="10"/>
      <c r="C35" s="11" t="s">
        <v>37</v>
      </c>
      <c r="D35" s="7"/>
      <c r="E35" s="7"/>
      <c r="F35" s="7">
        <f t="shared" si="0"/>
        <v>0</v>
      </c>
      <c r="G35" s="8"/>
    </row>
    <row r="36" spans="1:7" ht="12.75">
      <c r="A36" s="9" t="s">
        <v>32</v>
      </c>
      <c r="B36" s="10"/>
      <c r="C36" s="11" t="s">
        <v>38</v>
      </c>
      <c r="D36" s="7"/>
      <c r="E36" s="7"/>
      <c r="F36" s="7"/>
      <c r="G36" s="8"/>
    </row>
    <row r="37" spans="1:7" ht="51">
      <c r="A37" s="9" t="s">
        <v>39</v>
      </c>
      <c r="B37" s="10" t="s">
        <v>4</v>
      </c>
      <c r="C37" s="11" t="s">
        <v>40</v>
      </c>
      <c r="D37" s="7">
        <v>148095.26</v>
      </c>
      <c r="E37" s="7">
        <f>E38+E39+E40</f>
        <v>148433.26</v>
      </c>
      <c r="F37" s="7">
        <f t="shared" si="0"/>
        <v>-338</v>
      </c>
      <c r="G37" s="12">
        <f>E37/D37*100</f>
        <v>100.22823147749631</v>
      </c>
    </row>
    <row r="38" spans="1:7" ht="51">
      <c r="A38" s="9" t="s">
        <v>39</v>
      </c>
      <c r="B38" s="10" t="s">
        <v>4</v>
      </c>
      <c r="C38" s="11" t="s">
        <v>41</v>
      </c>
      <c r="D38" s="7"/>
      <c r="E38" s="7">
        <v>146349.09</v>
      </c>
      <c r="F38" s="7"/>
      <c r="G38" s="8"/>
    </row>
    <row r="39" spans="1:7" ht="51">
      <c r="A39" s="9" t="s">
        <v>39</v>
      </c>
      <c r="B39" s="10" t="s">
        <v>4</v>
      </c>
      <c r="C39" s="11" t="s">
        <v>42</v>
      </c>
      <c r="D39" s="7"/>
      <c r="E39" s="7">
        <v>2084.17</v>
      </c>
      <c r="F39" s="7"/>
      <c r="G39" s="8"/>
    </row>
    <row r="40" spans="1:7" ht="51">
      <c r="A40" s="9" t="s">
        <v>39</v>
      </c>
      <c r="B40" s="10" t="s">
        <v>4</v>
      </c>
      <c r="C40" s="11" t="s">
        <v>43</v>
      </c>
      <c r="D40" s="7"/>
      <c r="E40" s="7"/>
      <c r="F40" s="7"/>
      <c r="G40" s="8"/>
    </row>
    <row r="41" spans="1:7" ht="76.5">
      <c r="A41" s="9" t="s">
        <v>44</v>
      </c>
      <c r="B41" s="10" t="s">
        <v>4</v>
      </c>
      <c r="C41" s="11" t="s">
        <v>45</v>
      </c>
      <c r="D41" s="7">
        <f>D42+D43+D44</f>
        <v>156752.68</v>
      </c>
      <c r="E41" s="7">
        <f>E42+E43+E44</f>
        <v>166617.80000000002</v>
      </c>
      <c r="F41" s="7">
        <f t="shared" si="0"/>
        <v>-9865.120000000024</v>
      </c>
      <c r="G41" s="12">
        <f>E41/D41*100</f>
        <v>106.2934298794764</v>
      </c>
    </row>
    <row r="42" spans="1:7" ht="76.5">
      <c r="A42" s="9" t="s">
        <v>44</v>
      </c>
      <c r="B42" s="10" t="s">
        <v>4</v>
      </c>
      <c r="C42" s="11" t="s">
        <v>46</v>
      </c>
      <c r="D42" s="7">
        <v>156752.68</v>
      </c>
      <c r="E42" s="7">
        <v>163105.01</v>
      </c>
      <c r="F42" s="7"/>
      <c r="G42" s="12">
        <f>E42/D42*100</f>
        <v>104.05245384002366</v>
      </c>
    </row>
    <row r="43" spans="1:7" ht="76.5">
      <c r="A43" s="9" t="s">
        <v>44</v>
      </c>
      <c r="B43" s="10" t="s">
        <v>4</v>
      </c>
      <c r="C43" s="11" t="s">
        <v>47</v>
      </c>
      <c r="D43" s="7"/>
      <c r="E43" s="7">
        <v>3512.79</v>
      </c>
      <c r="F43" s="7"/>
      <c r="G43" s="12"/>
    </row>
    <row r="44" spans="1:7" ht="76.5">
      <c r="A44" s="9" t="s">
        <v>44</v>
      </c>
      <c r="B44" s="10" t="s">
        <v>4</v>
      </c>
      <c r="C44" s="11" t="s">
        <v>48</v>
      </c>
      <c r="D44" s="7"/>
      <c r="E44" s="7"/>
      <c r="F44" s="7"/>
      <c r="G44" s="12"/>
    </row>
    <row r="45" spans="1:7" ht="76.5">
      <c r="A45" s="9" t="s">
        <v>49</v>
      </c>
      <c r="B45" s="10" t="s">
        <v>4</v>
      </c>
      <c r="C45" s="11" t="s">
        <v>50</v>
      </c>
      <c r="D45" s="7">
        <f>D46</f>
        <v>142182.51</v>
      </c>
      <c r="E45" s="7">
        <f>E46+E47+E48</f>
        <v>142182.51</v>
      </c>
      <c r="F45" s="7">
        <f>D45-E45</f>
        <v>0</v>
      </c>
      <c r="G45" s="12">
        <f>E45/D45*100</f>
        <v>100</v>
      </c>
    </row>
    <row r="46" spans="1:7" ht="76.5">
      <c r="A46" s="9" t="s">
        <v>49</v>
      </c>
      <c r="B46" s="10" t="s">
        <v>4</v>
      </c>
      <c r="C46" s="11" t="s">
        <v>51</v>
      </c>
      <c r="D46" s="7">
        <v>142182.51</v>
      </c>
      <c r="E46" s="7">
        <v>139591.25</v>
      </c>
      <c r="F46" s="7">
        <f>D46-E46</f>
        <v>2591.2600000000093</v>
      </c>
      <c r="G46" s="12">
        <f>E46/D46*100</f>
        <v>98.17751142528009</v>
      </c>
    </row>
    <row r="47" spans="1:7" ht="76.5">
      <c r="A47" s="9" t="s">
        <v>49</v>
      </c>
      <c r="B47" s="10" t="s">
        <v>4</v>
      </c>
      <c r="C47" s="11" t="s">
        <v>52</v>
      </c>
      <c r="D47" s="7"/>
      <c r="E47" s="7">
        <v>591.26</v>
      </c>
      <c r="F47" s="7"/>
      <c r="G47" s="12"/>
    </row>
    <row r="48" spans="1:7" ht="76.5">
      <c r="A48" s="9" t="s">
        <v>49</v>
      </c>
      <c r="B48" s="10" t="s">
        <v>4</v>
      </c>
      <c r="C48" s="11" t="s">
        <v>53</v>
      </c>
      <c r="D48" s="7"/>
      <c r="E48" s="7">
        <v>2000</v>
      </c>
      <c r="F48" s="7"/>
      <c r="G48" s="12"/>
    </row>
    <row r="49" spans="1:7" ht="76.5">
      <c r="A49" s="9" t="s">
        <v>54</v>
      </c>
      <c r="B49" s="10" t="s">
        <v>4</v>
      </c>
      <c r="C49" s="11" t="s">
        <v>55</v>
      </c>
      <c r="D49" s="7">
        <v>15000</v>
      </c>
      <c r="E49" s="7">
        <f>E50</f>
        <v>15885</v>
      </c>
      <c r="F49" s="7">
        <f aca="true" t="shared" si="2" ref="F49:F54">D49-E49</f>
        <v>-885</v>
      </c>
      <c r="G49" s="12">
        <f>E49/D49*100</f>
        <v>105.89999999999999</v>
      </c>
    </row>
    <row r="50" spans="1:7" ht="76.5">
      <c r="A50" s="9" t="s">
        <v>54</v>
      </c>
      <c r="B50" s="10" t="s">
        <v>4</v>
      </c>
      <c r="C50" s="11" t="s">
        <v>56</v>
      </c>
      <c r="D50" s="7"/>
      <c r="E50" s="7">
        <v>15885</v>
      </c>
      <c r="F50" s="7"/>
      <c r="G50" s="12"/>
    </row>
    <row r="51" spans="1:7" ht="38.25">
      <c r="A51" s="9" t="s">
        <v>57</v>
      </c>
      <c r="B51" s="10" t="s">
        <v>4</v>
      </c>
      <c r="C51" s="11" t="s">
        <v>58</v>
      </c>
      <c r="D51" s="7"/>
      <c r="E51" s="7"/>
      <c r="F51" s="7">
        <f t="shared" si="2"/>
        <v>0</v>
      </c>
      <c r="G51" s="12"/>
    </row>
    <row r="52" spans="1:7" ht="38.25">
      <c r="A52" s="9" t="s">
        <v>57</v>
      </c>
      <c r="B52" s="10" t="s">
        <v>4</v>
      </c>
      <c r="C52" s="11" t="s">
        <v>59</v>
      </c>
      <c r="D52" s="7"/>
      <c r="E52" s="7"/>
      <c r="F52" s="7">
        <f t="shared" si="2"/>
        <v>0</v>
      </c>
      <c r="G52" s="12"/>
    </row>
    <row r="53" spans="1:7" ht="38.25">
      <c r="A53" s="9" t="s">
        <v>57</v>
      </c>
      <c r="B53" s="10" t="s">
        <v>4</v>
      </c>
      <c r="C53" s="11" t="s">
        <v>60</v>
      </c>
      <c r="D53" s="7"/>
      <c r="E53" s="7"/>
      <c r="F53" s="7">
        <f t="shared" si="2"/>
        <v>0</v>
      </c>
      <c r="G53" s="12"/>
    </row>
    <row r="54" spans="1:7" ht="76.5">
      <c r="A54" s="9" t="s">
        <v>61</v>
      </c>
      <c r="B54" s="10" t="s">
        <v>4</v>
      </c>
      <c r="C54" s="11" t="s">
        <v>62</v>
      </c>
      <c r="D54" s="7">
        <v>63432.53</v>
      </c>
      <c r="E54" s="7">
        <v>63432.53</v>
      </c>
      <c r="F54" s="7">
        <f t="shared" si="2"/>
        <v>0</v>
      </c>
      <c r="G54" s="12">
        <f>E54/D54*100</f>
        <v>100</v>
      </c>
    </row>
    <row r="55" spans="1:7" ht="63.75">
      <c r="A55" s="9" t="s">
        <v>63</v>
      </c>
      <c r="B55" s="10" t="s">
        <v>4</v>
      </c>
      <c r="C55" s="11" t="s">
        <v>64</v>
      </c>
      <c r="D55" s="7">
        <v>0</v>
      </c>
      <c r="E55" s="7">
        <v>0</v>
      </c>
      <c r="F55" s="7"/>
      <c r="G55" s="12"/>
    </row>
    <row r="56" spans="1:7" ht="25.5">
      <c r="A56" s="9" t="s">
        <v>65</v>
      </c>
      <c r="B56" s="10" t="s">
        <v>4</v>
      </c>
      <c r="C56" s="11" t="s">
        <v>66</v>
      </c>
      <c r="D56" s="7"/>
      <c r="E56" s="7"/>
      <c r="F56" s="7"/>
      <c r="G56" s="12"/>
    </row>
    <row r="57" spans="1:7" ht="38.25">
      <c r="A57" s="9" t="s">
        <v>67</v>
      </c>
      <c r="B57" s="10" t="s">
        <v>4</v>
      </c>
      <c r="C57" s="11" t="s">
        <v>68</v>
      </c>
      <c r="D57" s="7">
        <v>3000</v>
      </c>
      <c r="E57" s="7">
        <v>3300</v>
      </c>
      <c r="F57" s="7"/>
      <c r="G57" s="12">
        <f>E57/D57*100</f>
        <v>110.00000000000001</v>
      </c>
    </row>
    <row r="58" spans="1:7" ht="24.75" customHeight="1">
      <c r="A58" s="9" t="s">
        <v>69</v>
      </c>
      <c r="B58" s="10"/>
      <c r="C58" s="11" t="s">
        <v>70</v>
      </c>
      <c r="D58" s="7">
        <v>23414.13</v>
      </c>
      <c r="E58" s="7">
        <v>24807.15</v>
      </c>
      <c r="F58" s="7"/>
      <c r="G58" s="12">
        <f>E58/D58*100</f>
        <v>105.9494843498349</v>
      </c>
    </row>
    <row r="59" spans="1:7" ht="76.5">
      <c r="A59" s="9" t="s">
        <v>71</v>
      </c>
      <c r="B59" s="10" t="s">
        <v>4</v>
      </c>
      <c r="C59" s="11" t="s">
        <v>72</v>
      </c>
      <c r="D59" s="7"/>
      <c r="E59" s="7"/>
      <c r="F59" s="7"/>
      <c r="G59" s="12"/>
    </row>
    <row r="60" spans="1:7" ht="51">
      <c r="A60" s="9" t="s">
        <v>73</v>
      </c>
      <c r="B60" s="10" t="s">
        <v>4</v>
      </c>
      <c r="C60" s="11" t="s">
        <v>74</v>
      </c>
      <c r="D60" s="7">
        <v>37542.45</v>
      </c>
      <c r="E60" s="7">
        <v>37542.45</v>
      </c>
      <c r="F60" s="7">
        <f>D60-E60</f>
        <v>0</v>
      </c>
      <c r="G60" s="12">
        <f>E60/D60*100</f>
        <v>100</v>
      </c>
    </row>
    <row r="61" spans="1:7" ht="12.75">
      <c r="A61" s="9" t="s">
        <v>75</v>
      </c>
      <c r="B61" s="10" t="s">
        <v>4</v>
      </c>
      <c r="C61" s="11" t="s">
        <v>76</v>
      </c>
      <c r="D61" s="7">
        <v>60605</v>
      </c>
      <c r="E61" s="7">
        <v>60605</v>
      </c>
      <c r="F61" s="7">
        <f>D61-E61</f>
        <v>0</v>
      </c>
      <c r="G61" s="12">
        <f>E61/D61*100</f>
        <v>100</v>
      </c>
    </row>
    <row r="62" spans="1:7" ht="12.75">
      <c r="A62" s="9" t="s">
        <v>77</v>
      </c>
      <c r="B62" s="10"/>
      <c r="C62" s="11" t="s">
        <v>78</v>
      </c>
      <c r="D62" s="7"/>
      <c r="E62" s="7"/>
      <c r="F62" s="7"/>
      <c r="G62" s="12"/>
    </row>
    <row r="63" spans="1:7" ht="25.5">
      <c r="A63" s="9" t="s">
        <v>79</v>
      </c>
      <c r="B63" s="10"/>
      <c r="C63" s="11" t="s">
        <v>80</v>
      </c>
      <c r="D63" s="7">
        <v>1159791</v>
      </c>
      <c r="E63" s="7">
        <v>1159791</v>
      </c>
      <c r="F63" s="7">
        <f>D63-E63</f>
        <v>0</v>
      </c>
      <c r="G63" s="12">
        <f>E63/D63*100</f>
        <v>100</v>
      </c>
    </row>
    <row r="64" spans="1:7" ht="27" customHeight="1">
      <c r="A64" s="9" t="s">
        <v>292</v>
      </c>
      <c r="B64" s="10" t="s">
        <v>4</v>
      </c>
      <c r="C64" s="11" t="s">
        <v>291</v>
      </c>
      <c r="D64" s="7">
        <v>359940</v>
      </c>
      <c r="E64" s="7">
        <v>359940</v>
      </c>
      <c r="F64" s="7">
        <f>D64-E64</f>
        <v>0</v>
      </c>
      <c r="G64" s="12">
        <f>E64/D64*100</f>
        <v>100</v>
      </c>
    </row>
    <row r="65" spans="1:7" ht="38.25">
      <c r="A65" s="9" t="s">
        <v>83</v>
      </c>
      <c r="B65" s="10" t="s">
        <v>4</v>
      </c>
      <c r="C65" s="11" t="s">
        <v>84</v>
      </c>
      <c r="D65" s="7">
        <v>179158</v>
      </c>
      <c r="E65" s="7">
        <v>179158</v>
      </c>
      <c r="F65" s="7">
        <f aca="true" t="shared" si="3" ref="F65:F97">D65-E65</f>
        <v>0</v>
      </c>
      <c r="G65" s="12">
        <f>E65/D65*100</f>
        <v>100</v>
      </c>
    </row>
    <row r="66" spans="1:7" ht="25.5">
      <c r="A66" s="9" t="s">
        <v>85</v>
      </c>
      <c r="B66" s="10" t="s">
        <v>4</v>
      </c>
      <c r="C66" s="11" t="s">
        <v>287</v>
      </c>
      <c r="D66" s="7">
        <v>380034</v>
      </c>
      <c r="E66" s="7">
        <v>380034</v>
      </c>
      <c r="F66" s="7">
        <f t="shared" si="3"/>
        <v>0</v>
      </c>
      <c r="G66" s="8">
        <v>100</v>
      </c>
    </row>
    <row r="67" spans="1:7" ht="12.75">
      <c r="A67" s="9" t="s">
        <v>87</v>
      </c>
      <c r="B67" s="10"/>
      <c r="C67" s="11" t="s">
        <v>88</v>
      </c>
      <c r="D67" s="7">
        <v>400000</v>
      </c>
      <c r="E67" s="7">
        <v>400000</v>
      </c>
      <c r="F67" s="7">
        <f t="shared" si="3"/>
        <v>0</v>
      </c>
      <c r="G67" s="12">
        <f>E67/D67*100</f>
        <v>100</v>
      </c>
    </row>
    <row r="68" spans="1:7" ht="12.75">
      <c r="A68" s="9" t="s">
        <v>87</v>
      </c>
      <c r="B68" s="10"/>
      <c r="C68" s="11" t="s">
        <v>306</v>
      </c>
      <c r="D68" s="7">
        <v>382547</v>
      </c>
      <c r="E68" s="7">
        <v>382547</v>
      </c>
      <c r="F68" s="7">
        <f t="shared" si="3"/>
        <v>0</v>
      </c>
      <c r="G68" s="12">
        <f>E68/D68*100</f>
        <v>100</v>
      </c>
    </row>
    <row r="69" spans="1:7" ht="12.75">
      <c r="A69" s="9" t="s">
        <v>87</v>
      </c>
      <c r="B69" s="10"/>
      <c r="C69" s="11" t="s">
        <v>307</v>
      </c>
      <c r="D69" s="7">
        <v>51220</v>
      </c>
      <c r="E69" s="7">
        <v>52000</v>
      </c>
      <c r="F69" s="7">
        <f t="shared" si="3"/>
        <v>-780</v>
      </c>
      <c r="G69" s="12">
        <f>E69/D69*100</f>
        <v>101.5228426395939</v>
      </c>
    </row>
    <row r="70" spans="1:7" ht="12.75">
      <c r="A70" s="9" t="s">
        <v>87</v>
      </c>
      <c r="B70" s="10"/>
      <c r="C70" s="11" t="s">
        <v>308</v>
      </c>
      <c r="D70" s="7">
        <v>27580</v>
      </c>
      <c r="E70" s="7">
        <v>28000</v>
      </c>
      <c r="F70" s="7">
        <f t="shared" si="3"/>
        <v>-420</v>
      </c>
      <c r="G70" s="12">
        <f>E70/D70*100</f>
        <v>101.5228426395939</v>
      </c>
    </row>
    <row r="71" spans="1:7" ht="12.75">
      <c r="A71" s="3" t="s">
        <v>89</v>
      </c>
      <c r="B71" s="4" t="s">
        <v>90</v>
      </c>
      <c r="C71" s="5" t="s">
        <v>91</v>
      </c>
      <c r="D71" s="6">
        <f>D72+D77+D115+D119+D135+D146+D153+D178+D143</f>
        <v>4212103.76</v>
      </c>
      <c r="E71" s="6">
        <f>E72+E77+E115+E119+E135+E146+E153+E178+E143</f>
        <v>4212103.76</v>
      </c>
      <c r="F71" s="6">
        <f t="shared" si="3"/>
        <v>0</v>
      </c>
      <c r="G71" s="8">
        <f aca="true" t="shared" si="4" ref="G71:G80">E71/D71*100</f>
        <v>100</v>
      </c>
    </row>
    <row r="72" spans="1:7" ht="38.25">
      <c r="A72" s="9" t="s">
        <v>92</v>
      </c>
      <c r="B72" s="10" t="s">
        <v>4</v>
      </c>
      <c r="C72" s="11" t="s">
        <v>93</v>
      </c>
      <c r="D72" s="6">
        <f>D73</f>
        <v>620686.44</v>
      </c>
      <c r="E72" s="6">
        <f>E73</f>
        <v>620686.44</v>
      </c>
      <c r="F72" s="6">
        <f t="shared" si="3"/>
        <v>0</v>
      </c>
      <c r="G72" s="8">
        <f t="shared" si="4"/>
        <v>100</v>
      </c>
    </row>
    <row r="73" spans="1:7" ht="12.75">
      <c r="A73" s="9" t="s">
        <v>94</v>
      </c>
      <c r="B73" s="10" t="s">
        <v>4</v>
      </c>
      <c r="C73" s="14" t="s">
        <v>95</v>
      </c>
      <c r="D73" s="7">
        <f>D74</f>
        <v>620686.44</v>
      </c>
      <c r="E73" s="7">
        <f>E74</f>
        <v>620686.44</v>
      </c>
      <c r="F73" s="7">
        <f t="shared" si="3"/>
        <v>0</v>
      </c>
      <c r="G73" s="12">
        <f t="shared" si="4"/>
        <v>100</v>
      </c>
    </row>
    <row r="74" spans="1:7" ht="25.5">
      <c r="A74" s="9" t="s">
        <v>96</v>
      </c>
      <c r="B74" s="10" t="s">
        <v>4</v>
      </c>
      <c r="C74" s="14" t="s">
        <v>97</v>
      </c>
      <c r="D74" s="7">
        <f>D75+D76</f>
        <v>620686.44</v>
      </c>
      <c r="E74" s="7">
        <f>E75+E76</f>
        <v>620686.44</v>
      </c>
      <c r="F74" s="7">
        <f t="shared" si="3"/>
        <v>0</v>
      </c>
      <c r="G74" s="12">
        <f t="shared" si="4"/>
        <v>100</v>
      </c>
    </row>
    <row r="75" spans="1:7" ht="12.75">
      <c r="A75" s="9" t="s">
        <v>98</v>
      </c>
      <c r="B75" s="10" t="s">
        <v>4</v>
      </c>
      <c r="C75" s="14" t="s">
        <v>226</v>
      </c>
      <c r="D75" s="7">
        <v>477645.48</v>
      </c>
      <c r="E75" s="7">
        <v>477645.48</v>
      </c>
      <c r="F75" s="7">
        <f t="shared" si="3"/>
        <v>0</v>
      </c>
      <c r="G75" s="12">
        <f t="shared" si="4"/>
        <v>100</v>
      </c>
    </row>
    <row r="76" spans="1:7" ht="25.5">
      <c r="A76" s="9" t="s">
        <v>99</v>
      </c>
      <c r="B76" s="10" t="s">
        <v>4</v>
      </c>
      <c r="C76" s="14" t="s">
        <v>227</v>
      </c>
      <c r="D76" s="7">
        <v>143040.96</v>
      </c>
      <c r="E76" s="7">
        <v>143040.96</v>
      </c>
      <c r="F76" s="7">
        <f t="shared" si="3"/>
        <v>0</v>
      </c>
      <c r="G76" s="12">
        <f t="shared" si="4"/>
        <v>100</v>
      </c>
    </row>
    <row r="77" spans="1:7" ht="51">
      <c r="A77" s="9" t="s">
        <v>100</v>
      </c>
      <c r="B77" s="10" t="s">
        <v>4</v>
      </c>
      <c r="C77" s="14" t="s">
        <v>101</v>
      </c>
      <c r="D77" s="6">
        <f>D78</f>
        <v>1480366.2400000002</v>
      </c>
      <c r="E77" s="6">
        <f>E78</f>
        <v>1480366.2400000002</v>
      </c>
      <c r="F77" s="6">
        <f t="shared" si="3"/>
        <v>0</v>
      </c>
      <c r="G77" s="8">
        <f t="shared" si="4"/>
        <v>100</v>
      </c>
    </row>
    <row r="78" spans="1:7" ht="12.75">
      <c r="A78" s="9" t="s">
        <v>102</v>
      </c>
      <c r="B78" s="10" t="s">
        <v>4</v>
      </c>
      <c r="C78" s="14" t="s">
        <v>243</v>
      </c>
      <c r="D78" s="7">
        <f>D79</f>
        <v>1480366.2400000002</v>
      </c>
      <c r="E78" s="7">
        <f>E79</f>
        <v>1480366.2400000002</v>
      </c>
      <c r="F78" s="7">
        <f t="shared" si="3"/>
        <v>0</v>
      </c>
      <c r="G78" s="12">
        <f t="shared" si="4"/>
        <v>100</v>
      </c>
    </row>
    <row r="79" spans="1:7" ht="25.5">
      <c r="A79" s="9" t="s">
        <v>96</v>
      </c>
      <c r="B79" s="10" t="s">
        <v>4</v>
      </c>
      <c r="C79" s="14" t="s">
        <v>243</v>
      </c>
      <c r="D79" s="7">
        <f>D80+D81+D82+D83+D84+D85+D86+D87+D88+D89+D90+D91+D92+D93+D94+D95+D96+D97+D98+D99+D100+D101+D102+D103+D104+D105+D106+D107+D108+D109+D110+D111+D112+D113</f>
        <v>1480366.2400000002</v>
      </c>
      <c r="E79" s="7">
        <f>E80+E81+E82+E83+E84+E85+E86+E87+E88+E89+E90+E91+E92+E93+E94+E95+E96+E97+E98+E99+E100+E101+E102+E103+E104+E105+E106+E107+E108+E109+E110+E111+E112+E113</f>
        <v>1480366.2400000002</v>
      </c>
      <c r="F79" s="7">
        <f>F80+F81+F82+F83+F84+F85+F86+F87+F88+F89+F90+F91+F92+F93+F94+F95+F96+F97+F98+F99+F100+F101+F102+F103+F104+F105+F106+F107+F108+F109+F110+F111+F112+F113</f>
        <v>0</v>
      </c>
      <c r="G79" s="12">
        <f t="shared" si="4"/>
        <v>100</v>
      </c>
    </row>
    <row r="80" spans="1:7" ht="12.75">
      <c r="A80" s="9" t="s">
        <v>98</v>
      </c>
      <c r="B80" s="10" t="s">
        <v>4</v>
      </c>
      <c r="C80" s="13" t="s">
        <v>228</v>
      </c>
      <c r="D80" s="7">
        <v>895099.81</v>
      </c>
      <c r="E80" s="7">
        <v>895099.81</v>
      </c>
      <c r="F80" s="7">
        <f t="shared" si="3"/>
        <v>0</v>
      </c>
      <c r="G80" s="12">
        <f t="shared" si="4"/>
        <v>100</v>
      </c>
    </row>
    <row r="81" spans="1:7" ht="25.5">
      <c r="A81" s="9" t="s">
        <v>99</v>
      </c>
      <c r="B81" s="10" t="s">
        <v>4</v>
      </c>
      <c r="C81" s="13" t="s">
        <v>229</v>
      </c>
      <c r="D81" s="7">
        <v>500</v>
      </c>
      <c r="E81" s="7">
        <v>500</v>
      </c>
      <c r="F81" s="7">
        <f t="shared" si="3"/>
        <v>0</v>
      </c>
      <c r="G81" s="12"/>
    </row>
    <row r="82" spans="1:7" ht="25.5">
      <c r="A82" s="9" t="s">
        <v>99</v>
      </c>
      <c r="B82" s="10" t="s">
        <v>4</v>
      </c>
      <c r="C82" s="13" t="s">
        <v>230</v>
      </c>
      <c r="D82" s="7">
        <v>264854.89</v>
      </c>
      <c r="E82" s="7">
        <v>264854.89</v>
      </c>
      <c r="F82" s="7">
        <f t="shared" si="3"/>
        <v>0</v>
      </c>
      <c r="G82" s="12">
        <f aca="true" t="shared" si="5" ref="G82:G127">E82/D82*100</f>
        <v>100</v>
      </c>
    </row>
    <row r="83" spans="1:7" ht="25.5">
      <c r="A83" s="9" t="s">
        <v>99</v>
      </c>
      <c r="B83" s="10" t="s">
        <v>4</v>
      </c>
      <c r="C83" s="13" t="s">
        <v>284</v>
      </c>
      <c r="D83" s="7">
        <v>25350</v>
      </c>
      <c r="E83" s="7">
        <v>25350</v>
      </c>
      <c r="F83" s="7">
        <f t="shared" si="3"/>
        <v>0</v>
      </c>
      <c r="G83" s="12">
        <f t="shared" si="5"/>
        <v>100</v>
      </c>
    </row>
    <row r="84" spans="1:7" ht="25.5">
      <c r="A84" s="9" t="s">
        <v>99</v>
      </c>
      <c r="B84" s="10" t="s">
        <v>4</v>
      </c>
      <c r="C84" s="13" t="s">
        <v>232</v>
      </c>
      <c r="D84" s="7">
        <v>23435.99</v>
      </c>
      <c r="E84" s="7">
        <v>23435.99</v>
      </c>
      <c r="F84" s="7">
        <f t="shared" si="3"/>
        <v>0</v>
      </c>
      <c r="G84" s="12">
        <f t="shared" si="5"/>
        <v>100</v>
      </c>
    </row>
    <row r="85" spans="1:7" ht="25.5">
      <c r="A85" s="9" t="s">
        <v>99</v>
      </c>
      <c r="B85" s="10" t="s">
        <v>4</v>
      </c>
      <c r="C85" s="13" t="s">
        <v>233</v>
      </c>
      <c r="D85" s="7">
        <v>9096</v>
      </c>
      <c r="E85" s="7">
        <v>9096</v>
      </c>
      <c r="F85" s="7">
        <f t="shared" si="3"/>
        <v>0</v>
      </c>
      <c r="G85" s="12">
        <f t="shared" si="5"/>
        <v>100</v>
      </c>
    </row>
    <row r="86" spans="1:7" ht="25.5">
      <c r="A86" s="9" t="s">
        <v>99</v>
      </c>
      <c r="B86" s="10" t="s">
        <v>4</v>
      </c>
      <c r="C86" s="13" t="s">
        <v>269</v>
      </c>
      <c r="D86" s="7"/>
      <c r="E86" s="7"/>
      <c r="F86" s="7">
        <f t="shared" si="3"/>
        <v>0</v>
      </c>
      <c r="G86" s="12" t="e">
        <f t="shared" si="5"/>
        <v>#DIV/0!</v>
      </c>
    </row>
    <row r="87" spans="1:7" ht="25.5">
      <c r="A87" s="9" t="s">
        <v>99</v>
      </c>
      <c r="B87" s="10" t="s">
        <v>4</v>
      </c>
      <c r="C87" s="13" t="s">
        <v>234</v>
      </c>
      <c r="D87" s="7">
        <v>5725.52</v>
      </c>
      <c r="E87" s="7">
        <v>5725.52</v>
      </c>
      <c r="F87" s="7">
        <f t="shared" si="3"/>
        <v>0</v>
      </c>
      <c r="G87" s="12">
        <f t="shared" si="5"/>
        <v>100</v>
      </c>
    </row>
    <row r="88" spans="1:7" ht="25.5">
      <c r="A88" s="9" t="s">
        <v>99</v>
      </c>
      <c r="B88" s="10" t="s">
        <v>4</v>
      </c>
      <c r="C88" s="13" t="s">
        <v>235</v>
      </c>
      <c r="D88" s="7">
        <v>5214.13</v>
      </c>
      <c r="E88" s="7">
        <v>5214.13</v>
      </c>
      <c r="F88" s="7">
        <f t="shared" si="3"/>
        <v>0</v>
      </c>
      <c r="G88" s="12">
        <f t="shared" si="5"/>
        <v>100</v>
      </c>
    </row>
    <row r="89" spans="1:7" ht="25.5">
      <c r="A89" s="9" t="s">
        <v>99</v>
      </c>
      <c r="B89" s="10" t="s">
        <v>4</v>
      </c>
      <c r="C89" s="13" t="s">
        <v>236</v>
      </c>
      <c r="D89" s="7">
        <v>66393</v>
      </c>
      <c r="E89" s="7">
        <v>66393</v>
      </c>
      <c r="F89" s="7">
        <f t="shared" si="3"/>
        <v>0</v>
      </c>
      <c r="G89" s="12">
        <f t="shared" si="5"/>
        <v>100</v>
      </c>
    </row>
    <row r="90" spans="1:7" ht="25.5">
      <c r="A90" s="9" t="s">
        <v>99</v>
      </c>
      <c r="B90" s="10" t="s">
        <v>4</v>
      </c>
      <c r="C90" s="13" t="s">
        <v>265</v>
      </c>
      <c r="D90" s="7">
        <v>2750</v>
      </c>
      <c r="E90" s="7">
        <v>2750</v>
      </c>
      <c r="F90" s="7">
        <f t="shared" si="3"/>
        <v>0</v>
      </c>
      <c r="G90" s="12">
        <f t="shared" si="5"/>
        <v>100</v>
      </c>
    </row>
    <row r="91" spans="1:7" ht="25.5">
      <c r="A91" s="9" t="s">
        <v>99</v>
      </c>
      <c r="B91" s="10" t="s">
        <v>4</v>
      </c>
      <c r="C91" s="13" t="s">
        <v>237</v>
      </c>
      <c r="D91" s="7">
        <v>39673.28</v>
      </c>
      <c r="E91" s="7">
        <v>39673.28</v>
      </c>
      <c r="F91" s="7">
        <f t="shared" si="3"/>
        <v>0</v>
      </c>
      <c r="G91" s="12">
        <f t="shared" si="5"/>
        <v>100</v>
      </c>
    </row>
    <row r="92" spans="1:7" ht="25.5">
      <c r="A92" s="9" t="s">
        <v>99</v>
      </c>
      <c r="B92" s="10" t="s">
        <v>4</v>
      </c>
      <c r="C92" s="13" t="s">
        <v>238</v>
      </c>
      <c r="D92" s="7">
        <v>15703</v>
      </c>
      <c r="E92" s="7">
        <v>15703</v>
      </c>
      <c r="F92" s="7">
        <f t="shared" si="3"/>
        <v>0</v>
      </c>
      <c r="G92" s="12">
        <f t="shared" si="5"/>
        <v>100</v>
      </c>
    </row>
    <row r="93" spans="1:7" ht="25.5">
      <c r="A93" s="9" t="s">
        <v>99</v>
      </c>
      <c r="B93" s="10" t="s">
        <v>4</v>
      </c>
      <c r="C93" s="13" t="s">
        <v>239</v>
      </c>
      <c r="D93" s="7">
        <v>1120</v>
      </c>
      <c r="E93" s="7">
        <v>1120</v>
      </c>
      <c r="F93" s="7">
        <f t="shared" si="3"/>
        <v>0</v>
      </c>
      <c r="G93" s="12">
        <f t="shared" si="5"/>
        <v>100</v>
      </c>
    </row>
    <row r="94" spans="1:7" ht="25.5">
      <c r="A94" s="9" t="s">
        <v>99</v>
      </c>
      <c r="B94" s="10" t="s">
        <v>4</v>
      </c>
      <c r="C94" s="13" t="s">
        <v>240</v>
      </c>
      <c r="D94" s="7">
        <v>1000</v>
      </c>
      <c r="E94" s="7">
        <v>1000</v>
      </c>
      <c r="F94" s="7">
        <f t="shared" si="3"/>
        <v>0</v>
      </c>
      <c r="G94" s="12">
        <f t="shared" si="5"/>
        <v>100</v>
      </c>
    </row>
    <row r="95" spans="1:7" ht="25.5">
      <c r="A95" s="9" t="s">
        <v>99</v>
      </c>
      <c r="B95" s="10" t="s">
        <v>4</v>
      </c>
      <c r="C95" s="13" t="s">
        <v>241</v>
      </c>
      <c r="D95" s="7">
        <v>0</v>
      </c>
      <c r="E95" s="7">
        <v>0</v>
      </c>
      <c r="F95" s="7">
        <f t="shared" si="3"/>
        <v>0</v>
      </c>
      <c r="G95" s="12" t="e">
        <f t="shared" si="5"/>
        <v>#DIV/0!</v>
      </c>
    </row>
    <row r="96" spans="1:7" ht="25.5">
      <c r="A96" s="9" t="s">
        <v>99</v>
      </c>
      <c r="B96" s="10" t="s">
        <v>4</v>
      </c>
      <c r="C96" s="13" t="s">
        <v>242</v>
      </c>
      <c r="D96" s="7">
        <v>30000</v>
      </c>
      <c r="E96" s="7">
        <v>30000</v>
      </c>
      <c r="F96" s="7">
        <f t="shared" si="3"/>
        <v>0</v>
      </c>
      <c r="G96" s="12">
        <f t="shared" si="5"/>
        <v>100</v>
      </c>
    </row>
    <row r="97" spans="1:7" ht="25.5">
      <c r="A97" s="9" t="s">
        <v>99</v>
      </c>
      <c r="B97" s="10" t="s">
        <v>4</v>
      </c>
      <c r="C97" s="13" t="s">
        <v>263</v>
      </c>
      <c r="D97" s="7">
        <v>94450.62</v>
      </c>
      <c r="E97" s="7">
        <v>94450.62</v>
      </c>
      <c r="F97" s="7">
        <f t="shared" si="3"/>
        <v>0</v>
      </c>
      <c r="G97" s="12">
        <f t="shared" si="5"/>
        <v>100</v>
      </c>
    </row>
    <row r="98" spans="1:7" ht="25.5" hidden="1">
      <c r="A98" s="9" t="s">
        <v>99</v>
      </c>
      <c r="B98" s="10" t="s">
        <v>4</v>
      </c>
      <c r="C98" s="13"/>
      <c r="D98" s="7"/>
      <c r="E98" s="7"/>
      <c r="F98" s="7"/>
      <c r="G98" s="12" t="e">
        <f t="shared" si="5"/>
        <v>#DIV/0!</v>
      </c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 t="e">
        <f t="shared" si="5"/>
        <v>#DIV/0!</v>
      </c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 t="e">
        <f t="shared" si="5"/>
        <v>#DIV/0!</v>
      </c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>
        <f>D101-E101</f>
        <v>0</v>
      </c>
      <c r="G101" s="12" t="e">
        <f t="shared" si="5"/>
        <v>#DIV/0!</v>
      </c>
    </row>
    <row r="102" spans="1:7" ht="25.5" hidden="1">
      <c r="A102" s="9" t="s">
        <v>99</v>
      </c>
      <c r="B102" s="10" t="s">
        <v>4</v>
      </c>
      <c r="C102" s="13"/>
      <c r="D102" s="7"/>
      <c r="E102" s="7"/>
      <c r="F102" s="7">
        <f>D102-E102</f>
        <v>0</v>
      </c>
      <c r="G102" s="12" t="e">
        <f t="shared" si="5"/>
        <v>#DIV/0!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>
        <f>D103-E103</f>
        <v>0</v>
      </c>
      <c r="G103" s="12" t="e">
        <f t="shared" si="5"/>
        <v>#DIV/0!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/>
      <c r="G104" s="12" t="e">
        <f t="shared" si="5"/>
        <v>#DIV/0!</v>
      </c>
    </row>
    <row r="105" spans="1:7" ht="25.5" hidden="1">
      <c r="A105" s="9" t="s">
        <v>99</v>
      </c>
      <c r="B105" s="10"/>
      <c r="C105" s="13"/>
      <c r="D105" s="7"/>
      <c r="E105" s="7"/>
      <c r="F105" s="7">
        <f>D105-E105</f>
        <v>0</v>
      </c>
      <c r="G105" s="12" t="e">
        <f t="shared" si="5"/>
        <v>#DIV/0!</v>
      </c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12" t="e">
        <f t="shared" si="5"/>
        <v>#DIV/0!</v>
      </c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12" t="e">
        <f t="shared" si="5"/>
        <v>#DIV/0!</v>
      </c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/>
      <c r="G108" s="12" t="e">
        <f t="shared" si="5"/>
        <v>#DIV/0!</v>
      </c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12" t="e">
        <f t="shared" si="5"/>
        <v>#DIV/0!</v>
      </c>
    </row>
    <row r="110" spans="1:7" ht="25.5" hidden="1">
      <c r="A110" s="9" t="s">
        <v>99</v>
      </c>
      <c r="B110" s="10" t="s">
        <v>4</v>
      </c>
      <c r="C110" s="13"/>
      <c r="D110" s="7"/>
      <c r="E110" s="7"/>
      <c r="F110" s="7">
        <f>D110-E110</f>
        <v>0</v>
      </c>
      <c r="G110" s="12" t="e">
        <f t="shared" si="5"/>
        <v>#DIV/0!</v>
      </c>
    </row>
    <row r="111" spans="1:7" ht="25.5" hidden="1">
      <c r="A111" s="9" t="s">
        <v>99</v>
      </c>
      <c r="B111" s="10" t="s">
        <v>4</v>
      </c>
      <c r="C111" s="13"/>
      <c r="D111" s="7"/>
      <c r="E111" s="7"/>
      <c r="F111" s="7">
        <f>D111-E111</f>
        <v>0</v>
      </c>
      <c r="G111" s="12" t="e">
        <f t="shared" si="5"/>
        <v>#DIV/0!</v>
      </c>
    </row>
    <row r="112" spans="1:7" ht="25.5" hidden="1">
      <c r="A112" s="9" t="s">
        <v>99</v>
      </c>
      <c r="B112" s="10" t="s">
        <v>4</v>
      </c>
      <c r="C112" s="13"/>
      <c r="D112" s="7"/>
      <c r="E112" s="7"/>
      <c r="F112" s="7">
        <f>D112-E112</f>
        <v>0</v>
      </c>
      <c r="G112" s="12" t="e">
        <f t="shared" si="5"/>
        <v>#DIV/0!</v>
      </c>
    </row>
    <row r="113" spans="1:7" ht="25.5" hidden="1">
      <c r="A113" s="9" t="s">
        <v>99</v>
      </c>
      <c r="B113" s="10" t="s">
        <v>4</v>
      </c>
      <c r="C113" s="13"/>
      <c r="D113" s="15"/>
      <c r="E113" s="15"/>
      <c r="F113" s="7">
        <f>D113-E113</f>
        <v>0</v>
      </c>
      <c r="G113" s="12" t="e">
        <f t="shared" si="5"/>
        <v>#DIV/0!</v>
      </c>
    </row>
    <row r="114" spans="1:7" ht="12.75" hidden="1">
      <c r="A114" s="9"/>
      <c r="B114" s="10"/>
      <c r="C114" s="13"/>
      <c r="D114" s="7"/>
      <c r="E114" s="7"/>
      <c r="F114" s="7"/>
      <c r="G114" s="12" t="e">
        <f t="shared" si="5"/>
        <v>#DIV/0!</v>
      </c>
    </row>
    <row r="115" spans="1:7" ht="12.75">
      <c r="A115" s="3" t="s">
        <v>103</v>
      </c>
      <c r="B115" s="4" t="s">
        <v>4</v>
      </c>
      <c r="C115" s="16" t="s">
        <v>104</v>
      </c>
      <c r="D115" s="6">
        <f aca="true" t="shared" si="6" ref="D115:E117">D116</f>
        <v>1000</v>
      </c>
      <c r="E115" s="6">
        <f t="shared" si="6"/>
        <v>1000</v>
      </c>
      <c r="F115" s="7">
        <f>D115-E115</f>
        <v>0</v>
      </c>
      <c r="G115" s="12">
        <f t="shared" si="5"/>
        <v>100</v>
      </c>
    </row>
    <row r="116" spans="1:7" ht="12.75">
      <c r="A116" s="9" t="s">
        <v>105</v>
      </c>
      <c r="B116" s="10" t="s">
        <v>4</v>
      </c>
      <c r="C116" s="11" t="s">
        <v>244</v>
      </c>
      <c r="D116" s="7">
        <f t="shared" si="6"/>
        <v>1000</v>
      </c>
      <c r="E116" s="7">
        <f t="shared" si="6"/>
        <v>1000</v>
      </c>
      <c r="F116" s="7">
        <f>D116-E116</f>
        <v>0</v>
      </c>
      <c r="G116" s="12">
        <f t="shared" si="5"/>
        <v>100</v>
      </c>
    </row>
    <row r="117" spans="1:7" ht="12.75">
      <c r="A117" s="9" t="s">
        <v>106</v>
      </c>
      <c r="B117" s="10" t="s">
        <v>4</v>
      </c>
      <c r="C117" s="11" t="s">
        <v>245</v>
      </c>
      <c r="D117" s="7">
        <f t="shared" si="6"/>
        <v>1000</v>
      </c>
      <c r="E117" s="7">
        <f t="shared" si="6"/>
        <v>1000</v>
      </c>
      <c r="F117" s="7">
        <f>D117-E117</f>
        <v>0</v>
      </c>
      <c r="G117" s="12">
        <f t="shared" si="5"/>
        <v>100</v>
      </c>
    </row>
    <row r="118" spans="1:7" ht="12.75">
      <c r="A118" s="9" t="s">
        <v>107</v>
      </c>
      <c r="B118" s="10" t="s">
        <v>4</v>
      </c>
      <c r="C118" s="11" t="s">
        <v>246</v>
      </c>
      <c r="D118" s="7">
        <v>1000</v>
      </c>
      <c r="E118" s="7">
        <v>1000</v>
      </c>
      <c r="F118" s="7">
        <f>D118-E118</f>
        <v>0</v>
      </c>
      <c r="G118" s="12">
        <f t="shared" si="5"/>
        <v>100</v>
      </c>
    </row>
    <row r="119" spans="1:7" ht="12.75">
      <c r="A119" s="9" t="s">
        <v>108</v>
      </c>
      <c r="B119" s="10" t="s">
        <v>4</v>
      </c>
      <c r="C119" s="16" t="s">
        <v>109</v>
      </c>
      <c r="D119" s="6">
        <f>D120</f>
        <v>179158</v>
      </c>
      <c r="E119" s="6">
        <f>E120</f>
        <v>179158</v>
      </c>
      <c r="F119" s="6">
        <f>F120</f>
        <v>0</v>
      </c>
      <c r="G119" s="12">
        <f t="shared" si="5"/>
        <v>100</v>
      </c>
    </row>
    <row r="120" spans="1:7" ht="25.5">
      <c r="A120" s="9" t="s">
        <v>110</v>
      </c>
      <c r="B120" s="10" t="s">
        <v>4</v>
      </c>
      <c r="C120" s="11" t="s">
        <v>255</v>
      </c>
      <c r="D120" s="7">
        <f>D121</f>
        <v>179158</v>
      </c>
      <c r="E120" s="7">
        <f>E121</f>
        <v>179158</v>
      </c>
      <c r="F120" s="7">
        <f>D120-E120</f>
        <v>0</v>
      </c>
      <c r="G120" s="12">
        <f t="shared" si="5"/>
        <v>100</v>
      </c>
    </row>
    <row r="121" spans="1:7" ht="25.5">
      <c r="A121" s="9" t="s">
        <v>96</v>
      </c>
      <c r="B121" s="10" t="s">
        <v>4</v>
      </c>
      <c r="C121" s="11" t="s">
        <v>255</v>
      </c>
      <c r="D121" s="7">
        <f>D122+D123+D125+D126+D127+D128+D129+D130+D131+D132+D134+D124+D133</f>
        <v>179158</v>
      </c>
      <c r="E121" s="7">
        <f>E122+E123+E125+E126+E127+E128+E129+E130+E131+E132+E134+E124+E133</f>
        <v>179158</v>
      </c>
      <c r="F121" s="7">
        <f>F122+F123+F125+F126+F127+F128+F130+F131+F132+F134+F124</f>
        <v>0</v>
      </c>
      <c r="G121" s="12">
        <f t="shared" si="5"/>
        <v>100</v>
      </c>
    </row>
    <row r="122" spans="1:7" ht="12.75">
      <c r="A122" s="9" t="s">
        <v>98</v>
      </c>
      <c r="B122" s="10" t="s">
        <v>4</v>
      </c>
      <c r="C122" s="11" t="s">
        <v>274</v>
      </c>
      <c r="D122" s="7">
        <v>126345.58</v>
      </c>
      <c r="E122" s="7">
        <v>126345.58</v>
      </c>
      <c r="F122" s="7">
        <f aca="true" t="shared" si="7" ref="F122:F127">D122-E122</f>
        <v>0</v>
      </c>
      <c r="G122" s="12">
        <f t="shared" si="5"/>
        <v>100</v>
      </c>
    </row>
    <row r="123" spans="1:7" ht="25.5">
      <c r="A123" s="9" t="s">
        <v>99</v>
      </c>
      <c r="B123" s="10" t="s">
        <v>4</v>
      </c>
      <c r="C123" s="11" t="s">
        <v>304</v>
      </c>
      <c r="D123" s="7">
        <v>36948.42</v>
      </c>
      <c r="E123" s="7">
        <v>36948.42</v>
      </c>
      <c r="F123" s="7">
        <f t="shared" si="7"/>
        <v>0</v>
      </c>
      <c r="G123" s="12">
        <f t="shared" si="5"/>
        <v>100</v>
      </c>
    </row>
    <row r="124" spans="1:7" ht="25.5">
      <c r="A124" s="9" t="s">
        <v>99</v>
      </c>
      <c r="B124" s="10"/>
      <c r="C124" s="11" t="s">
        <v>275</v>
      </c>
      <c r="D124" s="7">
        <v>994</v>
      </c>
      <c r="E124" s="7">
        <v>994</v>
      </c>
      <c r="F124" s="7">
        <f t="shared" si="7"/>
        <v>0</v>
      </c>
      <c r="G124" s="12">
        <f t="shared" si="5"/>
        <v>100</v>
      </c>
    </row>
    <row r="125" spans="1:7" ht="25.5">
      <c r="A125" s="9" t="s">
        <v>99</v>
      </c>
      <c r="B125" s="10" t="s">
        <v>4</v>
      </c>
      <c r="C125" s="11" t="s">
        <v>276</v>
      </c>
      <c r="D125" s="7">
        <v>3170</v>
      </c>
      <c r="E125" s="7">
        <v>3170</v>
      </c>
      <c r="F125" s="7">
        <f t="shared" si="7"/>
        <v>0</v>
      </c>
      <c r="G125" s="12">
        <f t="shared" si="5"/>
        <v>100</v>
      </c>
    </row>
    <row r="126" spans="1:7" ht="25.5">
      <c r="A126" s="9" t="s">
        <v>99</v>
      </c>
      <c r="B126" s="10"/>
      <c r="C126" s="11" t="s">
        <v>313</v>
      </c>
      <c r="D126" s="7">
        <v>9000</v>
      </c>
      <c r="E126" s="7">
        <v>9000</v>
      </c>
      <c r="F126" s="7">
        <f t="shared" si="7"/>
        <v>0</v>
      </c>
      <c r="G126" s="12">
        <f t="shared" si="5"/>
        <v>100</v>
      </c>
    </row>
    <row r="127" spans="1:7" ht="25.5">
      <c r="A127" s="9" t="s">
        <v>99</v>
      </c>
      <c r="B127" s="10" t="s">
        <v>4</v>
      </c>
      <c r="C127" s="11" t="s">
        <v>272</v>
      </c>
      <c r="D127" s="7">
        <v>2700</v>
      </c>
      <c r="E127" s="7">
        <v>2700</v>
      </c>
      <c r="F127" s="7">
        <f t="shared" si="7"/>
        <v>0</v>
      </c>
      <c r="G127" s="8">
        <f t="shared" si="5"/>
        <v>100</v>
      </c>
    </row>
    <row r="128" spans="1:7" ht="12.75">
      <c r="A128" s="9"/>
      <c r="B128" s="10"/>
      <c r="C128" s="11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 hidden="1">
      <c r="A131" s="9"/>
      <c r="B131" s="10"/>
      <c r="C131" s="13"/>
      <c r="D131" s="7"/>
      <c r="E131" s="7"/>
      <c r="F131" s="7"/>
      <c r="G131" s="8"/>
    </row>
    <row r="132" spans="1:7" ht="12.75" hidden="1">
      <c r="A132" s="9"/>
      <c r="B132" s="10"/>
      <c r="C132" s="13"/>
      <c r="D132" s="7"/>
      <c r="E132" s="7"/>
      <c r="F132" s="7"/>
      <c r="G132" s="8"/>
    </row>
    <row r="133" spans="1:7" ht="12.75" hidden="1">
      <c r="A133" s="9"/>
      <c r="B133" s="10"/>
      <c r="C133" s="13"/>
      <c r="D133" s="7"/>
      <c r="E133" s="7"/>
      <c r="F133" s="7"/>
      <c r="G133" s="8"/>
    </row>
    <row r="134" spans="1:7" ht="12.75">
      <c r="A134" s="9"/>
      <c r="B134" s="10"/>
      <c r="C134" s="11"/>
      <c r="D134" s="7"/>
      <c r="E134" s="7"/>
      <c r="F134" s="7"/>
      <c r="G134" s="8"/>
    </row>
    <row r="135" spans="1:7" ht="31.5" customHeight="1">
      <c r="A135" s="9" t="s">
        <v>281</v>
      </c>
      <c r="B135" s="10" t="s">
        <v>4</v>
      </c>
      <c r="C135" s="16" t="s">
        <v>277</v>
      </c>
      <c r="D135" s="6">
        <f aca="true" t="shared" si="8" ref="D135:E137">D136</f>
        <v>22000</v>
      </c>
      <c r="E135" s="6">
        <f t="shared" si="8"/>
        <v>22000</v>
      </c>
      <c r="F135" s="7">
        <f>D135-E135</f>
        <v>0</v>
      </c>
      <c r="G135" s="8">
        <f>E135/D135*100</f>
        <v>100</v>
      </c>
    </row>
    <row r="136" spans="1:7" ht="30" customHeight="1">
      <c r="A136" s="9" t="s">
        <v>282</v>
      </c>
      <c r="B136" s="10" t="s">
        <v>4</v>
      </c>
      <c r="C136" s="11" t="s">
        <v>278</v>
      </c>
      <c r="D136" s="7">
        <f t="shared" si="8"/>
        <v>22000</v>
      </c>
      <c r="E136" s="7">
        <f t="shared" si="8"/>
        <v>22000</v>
      </c>
      <c r="F136" s="7">
        <f>D136-E136</f>
        <v>0</v>
      </c>
      <c r="G136" s="8">
        <f>E136/D136*100</f>
        <v>100</v>
      </c>
    </row>
    <row r="137" spans="1:7" ht="28.5" customHeight="1">
      <c r="A137" s="9" t="s">
        <v>283</v>
      </c>
      <c r="B137" s="10" t="s">
        <v>4</v>
      </c>
      <c r="C137" s="11" t="s">
        <v>279</v>
      </c>
      <c r="D137" s="7">
        <f t="shared" si="8"/>
        <v>22000</v>
      </c>
      <c r="E137" s="7">
        <f t="shared" si="8"/>
        <v>22000</v>
      </c>
      <c r="F137" s="7">
        <f>D137-E137</f>
        <v>0</v>
      </c>
      <c r="G137" s="8">
        <f>E137/D137*100</f>
        <v>100</v>
      </c>
    </row>
    <row r="138" spans="1:7" ht="28.5" customHeight="1">
      <c r="A138" s="9" t="s">
        <v>99</v>
      </c>
      <c r="B138" s="10" t="s">
        <v>4</v>
      </c>
      <c r="C138" s="11" t="s">
        <v>280</v>
      </c>
      <c r="D138" s="7">
        <v>22000</v>
      </c>
      <c r="E138" s="7">
        <v>22000</v>
      </c>
      <c r="F138" s="7">
        <f>D138-E138</f>
        <v>0</v>
      </c>
      <c r="G138" s="8">
        <f aca="true" t="shared" si="9" ref="G138:G145">E138/D138*100</f>
        <v>100</v>
      </c>
    </row>
    <row r="139" spans="1:7" ht="12.75" hidden="1">
      <c r="A139" s="9" t="s">
        <v>119</v>
      </c>
      <c r="B139" s="10" t="s">
        <v>4</v>
      </c>
      <c r="C139" s="11" t="s">
        <v>120</v>
      </c>
      <c r="D139" s="7"/>
      <c r="E139" s="7"/>
      <c r="F139" s="7">
        <f aca="true" t="shared" si="10" ref="F139:F145">D139-E139</f>
        <v>0</v>
      </c>
      <c r="G139" s="8" t="e">
        <f t="shared" si="9"/>
        <v>#DIV/0!</v>
      </c>
    </row>
    <row r="140" spans="1:7" ht="25.5" hidden="1">
      <c r="A140" s="9" t="s">
        <v>121</v>
      </c>
      <c r="B140" s="10" t="s">
        <v>4</v>
      </c>
      <c r="C140" s="11" t="s">
        <v>122</v>
      </c>
      <c r="D140" s="7"/>
      <c r="E140" s="7"/>
      <c r="F140" s="7">
        <f t="shared" si="10"/>
        <v>0</v>
      </c>
      <c r="G140" s="8" t="e">
        <f t="shared" si="9"/>
        <v>#DIV/0!</v>
      </c>
    </row>
    <row r="141" spans="1:7" ht="12.75" hidden="1">
      <c r="A141" s="9" t="s">
        <v>123</v>
      </c>
      <c r="B141" s="10" t="s">
        <v>4</v>
      </c>
      <c r="C141" s="11" t="s">
        <v>124</v>
      </c>
      <c r="D141" s="7"/>
      <c r="E141" s="7"/>
      <c r="F141" s="7">
        <f t="shared" si="10"/>
        <v>0</v>
      </c>
      <c r="G141" s="8" t="e">
        <f t="shared" si="9"/>
        <v>#DIV/0!</v>
      </c>
    </row>
    <row r="142" spans="1:7" ht="25.5" hidden="1">
      <c r="A142" s="9" t="s">
        <v>125</v>
      </c>
      <c r="B142" s="10" t="s">
        <v>4</v>
      </c>
      <c r="C142" s="11" t="s">
        <v>126</v>
      </c>
      <c r="D142" s="7"/>
      <c r="E142" s="7"/>
      <c r="F142" s="7">
        <f t="shared" si="10"/>
        <v>0</v>
      </c>
      <c r="G142" s="8" t="e">
        <f t="shared" si="9"/>
        <v>#DIV/0!</v>
      </c>
    </row>
    <row r="143" spans="1:7" ht="12.75">
      <c r="A143" s="3" t="s">
        <v>296</v>
      </c>
      <c r="B143" s="4"/>
      <c r="C143" s="20" t="s">
        <v>293</v>
      </c>
      <c r="D143" s="6">
        <f>D144+D145</f>
        <v>359940</v>
      </c>
      <c r="E143" s="6">
        <f>E144+E145</f>
        <v>359940</v>
      </c>
      <c r="F143" s="6">
        <f t="shared" si="10"/>
        <v>0</v>
      </c>
      <c r="G143" s="8">
        <f t="shared" si="9"/>
        <v>100</v>
      </c>
    </row>
    <row r="144" spans="1:7" ht="25.5">
      <c r="A144" s="9" t="s">
        <v>99</v>
      </c>
      <c r="B144" s="10"/>
      <c r="C144" s="11" t="s">
        <v>298</v>
      </c>
      <c r="D144" s="7">
        <v>163470</v>
      </c>
      <c r="E144" s="7">
        <v>163470</v>
      </c>
      <c r="F144" s="7">
        <f t="shared" si="10"/>
        <v>0</v>
      </c>
      <c r="G144" s="8">
        <f t="shared" si="9"/>
        <v>100</v>
      </c>
    </row>
    <row r="145" spans="1:7" ht="25.5">
      <c r="A145" s="9" t="s">
        <v>99</v>
      </c>
      <c r="B145" s="10"/>
      <c r="C145" s="11" t="s">
        <v>299</v>
      </c>
      <c r="D145" s="7">
        <v>196470</v>
      </c>
      <c r="E145" s="7">
        <v>196470</v>
      </c>
      <c r="F145" s="7">
        <f t="shared" si="10"/>
        <v>0</v>
      </c>
      <c r="G145" s="8">
        <f t="shared" si="9"/>
        <v>100</v>
      </c>
    </row>
    <row r="146" spans="1:7" ht="12.75">
      <c r="A146" s="9" t="s">
        <v>127</v>
      </c>
      <c r="B146" s="10" t="s">
        <v>4</v>
      </c>
      <c r="C146" s="16" t="s">
        <v>128</v>
      </c>
      <c r="D146" s="6">
        <f>D147</f>
        <v>382405.68</v>
      </c>
      <c r="E146" s="6">
        <f>E147</f>
        <v>382405.68</v>
      </c>
      <c r="F146" s="6">
        <f>F147</f>
        <v>0</v>
      </c>
      <c r="G146" s="8">
        <f>E146/D146*100</f>
        <v>100</v>
      </c>
    </row>
    <row r="147" spans="1:7" ht="153">
      <c r="A147" s="9" t="s">
        <v>129</v>
      </c>
      <c r="B147" s="10" t="s">
        <v>4</v>
      </c>
      <c r="C147" s="11" t="s">
        <v>247</v>
      </c>
      <c r="D147" s="7">
        <f>D148</f>
        <v>382405.68</v>
      </c>
      <c r="E147" s="7">
        <f>E148</f>
        <v>382405.68</v>
      </c>
      <c r="F147" s="7">
        <f aca="true" t="shared" si="11" ref="F147:F152">D147-E147</f>
        <v>0</v>
      </c>
      <c r="G147" s="8">
        <f aca="true" t="shared" si="12" ref="G147:G152">E147/D147*100</f>
        <v>100</v>
      </c>
    </row>
    <row r="148" spans="1:7" ht="25.5">
      <c r="A148" s="9" t="s">
        <v>96</v>
      </c>
      <c r="B148" s="10" t="s">
        <v>4</v>
      </c>
      <c r="C148" s="11" t="s">
        <v>248</v>
      </c>
      <c r="D148" s="7">
        <f>D149+D150+D151+D152</f>
        <v>382405.68</v>
      </c>
      <c r="E148" s="7">
        <f>E149+E150+E151+E152</f>
        <v>382405.68</v>
      </c>
      <c r="F148" s="7">
        <f t="shared" si="11"/>
        <v>0</v>
      </c>
      <c r="G148" s="8">
        <f t="shared" si="12"/>
        <v>100</v>
      </c>
    </row>
    <row r="149" spans="1:7" ht="12.75">
      <c r="A149" s="9" t="s">
        <v>130</v>
      </c>
      <c r="B149" s="10"/>
      <c r="C149" s="11" t="s">
        <v>286</v>
      </c>
      <c r="D149" s="7">
        <v>150000</v>
      </c>
      <c r="E149" s="7">
        <v>150000</v>
      </c>
      <c r="F149" s="7">
        <f>D149-E149</f>
        <v>0</v>
      </c>
      <c r="G149" s="8">
        <f t="shared" si="12"/>
        <v>100</v>
      </c>
    </row>
    <row r="150" spans="1:7" ht="12.75">
      <c r="A150" s="9" t="s">
        <v>130</v>
      </c>
      <c r="B150" s="10"/>
      <c r="C150" s="11" t="s">
        <v>249</v>
      </c>
      <c r="D150" s="7"/>
      <c r="E150" s="7"/>
      <c r="F150" s="7">
        <f>D150-E150</f>
        <v>0</v>
      </c>
      <c r="G150" s="8" t="e">
        <f t="shared" si="12"/>
        <v>#DIV/0!</v>
      </c>
    </row>
    <row r="151" spans="1:7" ht="12.75">
      <c r="A151" s="9" t="s">
        <v>130</v>
      </c>
      <c r="B151" s="10" t="s">
        <v>4</v>
      </c>
      <c r="C151" s="11" t="s">
        <v>289</v>
      </c>
      <c r="D151" s="7">
        <v>99371.68</v>
      </c>
      <c r="E151" s="7">
        <v>99371.68</v>
      </c>
      <c r="F151" s="7">
        <f>D151-E151</f>
        <v>0</v>
      </c>
      <c r="G151" s="8">
        <f t="shared" si="12"/>
        <v>100</v>
      </c>
    </row>
    <row r="152" spans="1:7" ht="25.5">
      <c r="A152" s="9" t="s">
        <v>99</v>
      </c>
      <c r="B152" s="10"/>
      <c r="C152" s="11" t="s">
        <v>250</v>
      </c>
      <c r="D152" s="7">
        <v>133034</v>
      </c>
      <c r="E152" s="7">
        <v>133034</v>
      </c>
      <c r="F152" s="7">
        <f t="shared" si="11"/>
        <v>0</v>
      </c>
      <c r="G152" s="8">
        <f t="shared" si="12"/>
        <v>100</v>
      </c>
    </row>
    <row r="153" spans="1:7" ht="12.75">
      <c r="A153" s="9" t="s">
        <v>131</v>
      </c>
      <c r="B153" s="10" t="s">
        <v>4</v>
      </c>
      <c r="C153" s="11" t="s">
        <v>132</v>
      </c>
      <c r="D153" s="6">
        <f>D154</f>
        <v>0</v>
      </c>
      <c r="E153" s="6">
        <f>E154</f>
        <v>0</v>
      </c>
      <c r="F153" s="7">
        <f>D153-E153</f>
        <v>0</v>
      </c>
      <c r="G153" s="8"/>
    </row>
    <row r="154" spans="1:7" ht="12.75">
      <c r="A154" s="9" t="s">
        <v>133</v>
      </c>
      <c r="B154" s="10" t="s">
        <v>4</v>
      </c>
      <c r="C154" s="11" t="s">
        <v>134</v>
      </c>
      <c r="D154" s="7">
        <f>D155</f>
        <v>0</v>
      </c>
      <c r="E154" s="7">
        <f>E155</f>
        <v>0</v>
      </c>
      <c r="F154" s="7">
        <f>D154-E154</f>
        <v>0</v>
      </c>
      <c r="G154" s="8"/>
    </row>
    <row r="155" spans="1:7" ht="25.5">
      <c r="A155" s="9" t="s">
        <v>96</v>
      </c>
      <c r="B155" s="10" t="s">
        <v>4</v>
      </c>
      <c r="C155" s="11" t="s">
        <v>135</v>
      </c>
      <c r="D155" s="7">
        <f>D156+D157+D158</f>
        <v>0</v>
      </c>
      <c r="E155" s="7">
        <f>E156+E157+E158</f>
        <v>0</v>
      </c>
      <c r="F155" s="7">
        <f>D155-E155</f>
        <v>0</v>
      </c>
      <c r="G155" s="8"/>
    </row>
    <row r="156" spans="1:7" ht="12.75">
      <c r="A156" s="9" t="s">
        <v>136</v>
      </c>
      <c r="B156" s="10" t="s">
        <v>4</v>
      </c>
      <c r="C156" s="11" t="s">
        <v>137</v>
      </c>
      <c r="D156" s="7"/>
      <c r="E156" s="7"/>
      <c r="F156" s="7"/>
      <c r="G156" s="8"/>
    </row>
    <row r="157" spans="1:7" ht="25.5">
      <c r="A157" s="9" t="s">
        <v>99</v>
      </c>
      <c r="B157" s="10" t="s">
        <v>4</v>
      </c>
      <c r="C157" s="13" t="s">
        <v>138</v>
      </c>
      <c r="D157" s="7"/>
      <c r="E157" s="7"/>
      <c r="F157" s="7"/>
      <c r="G157" s="8"/>
    </row>
    <row r="158" spans="1:7" ht="25.5">
      <c r="A158" s="9" t="s">
        <v>99</v>
      </c>
      <c r="B158" s="10" t="s">
        <v>4</v>
      </c>
      <c r="C158" s="13" t="s">
        <v>139</v>
      </c>
      <c r="D158" s="7"/>
      <c r="E158" s="7"/>
      <c r="F158" s="7"/>
      <c r="G158" s="8"/>
    </row>
    <row r="159" spans="1:7" ht="12.75" hidden="1">
      <c r="A159" s="9" t="s">
        <v>140</v>
      </c>
      <c r="B159" s="10" t="s">
        <v>4</v>
      </c>
      <c r="C159" s="11" t="s">
        <v>141</v>
      </c>
      <c r="D159" s="7"/>
      <c r="E159" s="7"/>
      <c r="F159" s="7"/>
      <c r="G159" s="8"/>
    </row>
    <row r="160" spans="1:7" ht="38.25" hidden="1">
      <c r="A160" s="9" t="s">
        <v>142</v>
      </c>
      <c r="B160" s="10" t="s">
        <v>4</v>
      </c>
      <c r="C160" s="11" t="s">
        <v>143</v>
      </c>
      <c r="D160" s="7"/>
      <c r="E160" s="7"/>
      <c r="F160" s="7"/>
      <c r="G160" s="8"/>
    </row>
    <row r="161" spans="1:7" ht="25.5" hidden="1">
      <c r="A161" s="9" t="s">
        <v>96</v>
      </c>
      <c r="B161" s="10" t="s">
        <v>4</v>
      </c>
      <c r="C161" s="11" t="s">
        <v>144</v>
      </c>
      <c r="D161" s="7"/>
      <c r="E161" s="7"/>
      <c r="F161" s="7"/>
      <c r="G161" s="8"/>
    </row>
    <row r="162" spans="1:7" ht="12.75" hidden="1">
      <c r="A162" s="9" t="s">
        <v>145</v>
      </c>
      <c r="B162" s="10" t="s">
        <v>4</v>
      </c>
      <c r="C162" s="11" t="s">
        <v>146</v>
      </c>
      <c r="D162" s="7"/>
      <c r="E162" s="7"/>
      <c r="F162" s="7"/>
      <c r="G162" s="8"/>
    </row>
    <row r="163" spans="1:7" ht="12.75" hidden="1">
      <c r="A163" s="9" t="s">
        <v>147</v>
      </c>
      <c r="B163" s="10" t="s">
        <v>4</v>
      </c>
      <c r="C163" s="11" t="s">
        <v>148</v>
      </c>
      <c r="D163" s="7"/>
      <c r="E163" s="7"/>
      <c r="F163" s="7"/>
      <c r="G163" s="8"/>
    </row>
    <row r="164" spans="1:7" ht="25.5" hidden="1">
      <c r="A164" s="9" t="s">
        <v>96</v>
      </c>
      <c r="B164" s="10" t="s">
        <v>4</v>
      </c>
      <c r="C164" s="11" t="s">
        <v>149</v>
      </c>
      <c r="D164" s="7"/>
      <c r="E164" s="7"/>
      <c r="F164" s="7"/>
      <c r="G164" s="8"/>
    </row>
    <row r="165" spans="1:7" ht="25.5" hidden="1">
      <c r="A165" s="9" t="s">
        <v>150</v>
      </c>
      <c r="B165" s="10" t="s">
        <v>4</v>
      </c>
      <c r="C165" s="11" t="s">
        <v>151</v>
      </c>
      <c r="D165" s="7"/>
      <c r="E165" s="7"/>
      <c r="F165" s="7"/>
      <c r="G165" s="8"/>
    </row>
    <row r="166" spans="1:7" ht="38.25" hidden="1">
      <c r="A166" s="9" t="s">
        <v>152</v>
      </c>
      <c r="B166" s="10" t="s">
        <v>4</v>
      </c>
      <c r="C166" s="11" t="s">
        <v>153</v>
      </c>
      <c r="D166" s="7"/>
      <c r="E166" s="7"/>
      <c r="F166" s="7"/>
      <c r="G166" s="8"/>
    </row>
    <row r="167" spans="1:7" ht="12.75" hidden="1">
      <c r="A167" s="9" t="s">
        <v>123</v>
      </c>
      <c r="B167" s="10" t="s">
        <v>4</v>
      </c>
      <c r="C167" s="11" t="s">
        <v>154</v>
      </c>
      <c r="D167" s="7"/>
      <c r="E167" s="7"/>
      <c r="F167" s="7"/>
      <c r="G167" s="8"/>
    </row>
    <row r="168" spans="1:7" ht="38.25" hidden="1">
      <c r="A168" s="9" t="s">
        <v>155</v>
      </c>
      <c r="B168" s="10" t="s">
        <v>4</v>
      </c>
      <c r="C168" s="11" t="s">
        <v>156</v>
      </c>
      <c r="D168" s="7"/>
      <c r="E168" s="7"/>
      <c r="F168" s="7"/>
      <c r="G168" s="8"/>
    </row>
    <row r="169" spans="1:7" ht="25.5" hidden="1">
      <c r="A169" s="9" t="s">
        <v>99</v>
      </c>
      <c r="B169" s="10" t="s">
        <v>4</v>
      </c>
      <c r="C169" s="11" t="s">
        <v>157</v>
      </c>
      <c r="D169" s="7"/>
      <c r="E169" s="7"/>
      <c r="F169" s="7"/>
      <c r="G169" s="8"/>
    </row>
    <row r="170" spans="1:7" ht="12.75">
      <c r="A170" s="9" t="s">
        <v>158</v>
      </c>
      <c r="B170" s="10" t="s">
        <v>4</v>
      </c>
      <c r="C170" s="11" t="s">
        <v>159</v>
      </c>
      <c r="D170" s="7"/>
      <c r="E170" s="7"/>
      <c r="F170" s="7"/>
      <c r="G170" s="8"/>
    </row>
    <row r="171" spans="1:7" ht="51">
      <c r="A171" s="9" t="s">
        <v>160</v>
      </c>
      <c r="B171" s="10" t="s">
        <v>4</v>
      </c>
      <c r="C171" s="11" t="s">
        <v>161</v>
      </c>
      <c r="D171" s="7"/>
      <c r="E171" s="7"/>
      <c r="F171" s="7"/>
      <c r="G171" s="8"/>
    </row>
    <row r="172" spans="1:7" ht="12.75">
      <c r="A172" s="9" t="s">
        <v>162</v>
      </c>
      <c r="B172" s="10" t="s">
        <v>4</v>
      </c>
      <c r="C172" s="11" t="s">
        <v>163</v>
      </c>
      <c r="D172" s="7"/>
      <c r="E172" s="7"/>
      <c r="F172" s="7"/>
      <c r="G172" s="8"/>
    </row>
    <row r="173" spans="1:7" ht="12.75">
      <c r="A173" s="9" t="s">
        <v>164</v>
      </c>
      <c r="B173" s="10" t="s">
        <v>4</v>
      </c>
      <c r="C173" s="11" t="s">
        <v>165</v>
      </c>
      <c r="D173" s="7"/>
      <c r="E173" s="7"/>
      <c r="F173" s="7"/>
      <c r="G173" s="8"/>
    </row>
    <row r="174" spans="1:7" ht="12.75">
      <c r="A174" s="9" t="s">
        <v>166</v>
      </c>
      <c r="B174" s="10" t="s">
        <v>4</v>
      </c>
      <c r="C174" s="11" t="s">
        <v>167</v>
      </c>
      <c r="D174" s="7"/>
      <c r="E174" s="7"/>
      <c r="F174" s="7"/>
      <c r="G174" s="8"/>
    </row>
    <row r="175" spans="1:7" ht="25.5">
      <c r="A175" s="9" t="s">
        <v>96</v>
      </c>
      <c r="B175" s="10" t="s">
        <v>4</v>
      </c>
      <c r="C175" s="11" t="s">
        <v>168</v>
      </c>
      <c r="D175" s="7"/>
      <c r="E175" s="7"/>
      <c r="F175" s="7"/>
      <c r="G175" s="8"/>
    </row>
    <row r="176" spans="1:7" ht="12.75">
      <c r="A176" s="9" t="s">
        <v>130</v>
      </c>
      <c r="B176" s="10" t="s">
        <v>4</v>
      </c>
      <c r="C176" s="11" t="s">
        <v>169</v>
      </c>
      <c r="D176" s="7"/>
      <c r="E176" s="7"/>
      <c r="F176" s="7"/>
      <c r="G176" s="8"/>
    </row>
    <row r="177" spans="1:7" ht="25.5">
      <c r="A177" s="9" t="s">
        <v>99</v>
      </c>
      <c r="B177" s="10" t="s">
        <v>4</v>
      </c>
      <c r="C177" s="11" t="s">
        <v>170</v>
      </c>
      <c r="D177" s="7"/>
      <c r="E177" s="7"/>
      <c r="F177" s="7"/>
      <c r="G177" s="8"/>
    </row>
    <row r="178" spans="1:7" ht="12.75">
      <c r="A178" s="9" t="s">
        <v>171</v>
      </c>
      <c r="B178" s="10" t="s">
        <v>4</v>
      </c>
      <c r="C178" s="16" t="s">
        <v>172</v>
      </c>
      <c r="D178" s="6">
        <f>D179+D186+D192+D196+D199</f>
        <v>1166547.4</v>
      </c>
      <c r="E178" s="6">
        <f>E179+E186+E192+E196+E199</f>
        <v>1166547.4</v>
      </c>
      <c r="F178" s="6">
        <f>F179+F186+F192+F196+F199</f>
        <v>0</v>
      </c>
      <c r="G178" s="8">
        <f>E178/D178*100</f>
        <v>100</v>
      </c>
    </row>
    <row r="179" spans="1:7" ht="12.75">
      <c r="A179" s="9" t="s">
        <v>173</v>
      </c>
      <c r="B179" s="10" t="s">
        <v>4</v>
      </c>
      <c r="C179" s="16" t="s">
        <v>251</v>
      </c>
      <c r="D179" s="6">
        <f>D180</f>
        <v>187000</v>
      </c>
      <c r="E179" s="6">
        <f>E180</f>
        <v>187000</v>
      </c>
      <c r="F179" s="6">
        <f>D179-E179</f>
        <v>0</v>
      </c>
      <c r="G179" s="8">
        <f>E179/D179*100</f>
        <v>100</v>
      </c>
    </row>
    <row r="180" spans="1:7" ht="25.5">
      <c r="A180" s="9" t="s">
        <v>96</v>
      </c>
      <c r="B180" s="10" t="s">
        <v>4</v>
      </c>
      <c r="C180" s="11" t="s">
        <v>252</v>
      </c>
      <c r="D180" s="7">
        <f>D181+D182+D183+D184+D185</f>
        <v>187000</v>
      </c>
      <c r="E180" s="7">
        <f>E181+E182+E183+E184+E185</f>
        <v>187000</v>
      </c>
      <c r="F180" s="7">
        <f>D180-E180</f>
        <v>0</v>
      </c>
      <c r="G180" s="8">
        <f>E180/D180*100</f>
        <v>100</v>
      </c>
    </row>
    <row r="181" spans="1:7" ht="12.75">
      <c r="A181" s="9" t="s">
        <v>174</v>
      </c>
      <c r="B181" s="10" t="s">
        <v>4</v>
      </c>
      <c r="C181" s="11" t="s">
        <v>253</v>
      </c>
      <c r="D181" s="7">
        <v>0</v>
      </c>
      <c r="E181" s="7">
        <v>0</v>
      </c>
      <c r="F181" s="7">
        <f>D181-E181</f>
        <v>0</v>
      </c>
      <c r="G181" s="8"/>
    </row>
    <row r="182" spans="1:7" ht="12.75">
      <c r="A182" s="9" t="s">
        <v>174</v>
      </c>
      <c r="B182" s="10" t="s">
        <v>4</v>
      </c>
      <c r="C182" s="11" t="s">
        <v>303</v>
      </c>
      <c r="D182" s="7">
        <v>187000</v>
      </c>
      <c r="E182" s="7">
        <v>187000</v>
      </c>
      <c r="F182" s="7">
        <f>D182-E182</f>
        <v>0</v>
      </c>
      <c r="G182" s="8">
        <f>E182/D182*100</f>
        <v>100</v>
      </c>
    </row>
    <row r="183" spans="1:7" ht="25.5">
      <c r="A183" s="9" t="s">
        <v>99</v>
      </c>
      <c r="B183" s="10" t="s">
        <v>4</v>
      </c>
      <c r="C183" s="13" t="s">
        <v>175</v>
      </c>
      <c r="D183" s="7"/>
      <c r="E183" s="7"/>
      <c r="F183" s="7"/>
      <c r="G183" s="8"/>
    </row>
    <row r="184" spans="1:7" ht="25.5">
      <c r="A184" s="9" t="s">
        <v>99</v>
      </c>
      <c r="B184" s="10" t="s">
        <v>4</v>
      </c>
      <c r="C184" s="13" t="s">
        <v>176</v>
      </c>
      <c r="D184" s="7"/>
      <c r="E184" s="7"/>
      <c r="F184" s="7"/>
      <c r="G184" s="8"/>
    </row>
    <row r="185" spans="1:7" ht="25.5">
      <c r="A185" s="9" t="s">
        <v>99</v>
      </c>
      <c r="B185" s="10" t="s">
        <v>4</v>
      </c>
      <c r="C185" s="13" t="s">
        <v>177</v>
      </c>
      <c r="D185" s="7"/>
      <c r="E185" s="7"/>
      <c r="F185" s="7"/>
      <c r="G185" s="8"/>
    </row>
    <row r="186" spans="1:7" ht="38.25" hidden="1">
      <c r="A186" s="9" t="s">
        <v>178</v>
      </c>
      <c r="B186" s="10" t="s">
        <v>4</v>
      </c>
      <c r="C186" s="16" t="s">
        <v>179</v>
      </c>
      <c r="D186" s="6">
        <f>D187</f>
        <v>0</v>
      </c>
      <c r="E186" s="6">
        <f>E187</f>
        <v>0</v>
      </c>
      <c r="F186" s="6">
        <f>D186-E186</f>
        <v>0</v>
      </c>
      <c r="G186" s="8"/>
    </row>
    <row r="187" spans="1:7" ht="25.5" hidden="1">
      <c r="A187" s="9" t="s">
        <v>96</v>
      </c>
      <c r="B187" s="10" t="s">
        <v>4</v>
      </c>
      <c r="C187" s="11" t="s">
        <v>180</v>
      </c>
      <c r="D187" s="7">
        <f>D188+D189+D190+D191</f>
        <v>0</v>
      </c>
      <c r="E187" s="7">
        <f>E188+E189+E190+E191</f>
        <v>0</v>
      </c>
      <c r="F187" s="7">
        <f>D187-E187</f>
        <v>0</v>
      </c>
      <c r="G187" s="8"/>
    </row>
    <row r="188" spans="1:7" ht="25.5" hidden="1">
      <c r="A188" s="9" t="s">
        <v>181</v>
      </c>
      <c r="B188" s="10" t="s">
        <v>4</v>
      </c>
      <c r="C188" s="11" t="s">
        <v>182</v>
      </c>
      <c r="D188" s="7"/>
      <c r="E188" s="7"/>
      <c r="F188" s="7"/>
      <c r="G188" s="8"/>
    </row>
    <row r="189" spans="1:7" ht="25.5" hidden="1">
      <c r="A189" s="9" t="s">
        <v>99</v>
      </c>
      <c r="B189" s="10" t="s">
        <v>4</v>
      </c>
      <c r="C189" s="11" t="s">
        <v>183</v>
      </c>
      <c r="D189" s="7"/>
      <c r="E189" s="7"/>
      <c r="F189" s="7"/>
      <c r="G189" s="8">
        <v>100</v>
      </c>
    </row>
    <row r="190" spans="1:7" ht="25.5" hidden="1">
      <c r="A190" s="9" t="s">
        <v>99</v>
      </c>
      <c r="B190" s="10" t="s">
        <v>4</v>
      </c>
      <c r="C190" s="11" t="s">
        <v>184</v>
      </c>
      <c r="D190" s="7"/>
      <c r="E190" s="7"/>
      <c r="F190" s="7"/>
      <c r="G190" s="8"/>
    </row>
    <row r="191" spans="1:7" ht="25.5" hidden="1">
      <c r="A191" s="9" t="s">
        <v>99</v>
      </c>
      <c r="B191" s="10" t="s">
        <v>4</v>
      </c>
      <c r="C191" s="11" t="s">
        <v>185</v>
      </c>
      <c r="D191" s="7"/>
      <c r="E191" s="7"/>
      <c r="F191" s="7"/>
      <c r="G191" s="8"/>
    </row>
    <row r="192" spans="1:7" ht="12.75" hidden="1">
      <c r="A192" s="9" t="s">
        <v>186</v>
      </c>
      <c r="B192" s="10" t="s">
        <v>4</v>
      </c>
      <c r="C192" s="16" t="s">
        <v>187</v>
      </c>
      <c r="D192" s="6">
        <f>D193</f>
        <v>0</v>
      </c>
      <c r="E192" s="6">
        <f>E193</f>
        <v>0</v>
      </c>
      <c r="F192" s="6">
        <f>F193</f>
        <v>0</v>
      </c>
      <c r="G192" s="8"/>
    </row>
    <row r="193" spans="1:7" ht="25.5" hidden="1">
      <c r="A193" s="9" t="s">
        <v>96</v>
      </c>
      <c r="B193" s="10" t="s">
        <v>4</v>
      </c>
      <c r="C193" s="11" t="s">
        <v>188</v>
      </c>
      <c r="D193" s="15">
        <f>D194+D195</f>
        <v>0</v>
      </c>
      <c r="E193" s="15">
        <f>E194+E195</f>
        <v>0</v>
      </c>
      <c r="F193" s="15">
        <f>F194+F195</f>
        <v>0</v>
      </c>
      <c r="G193" s="8"/>
    </row>
    <row r="194" spans="1:7" ht="12.75" hidden="1">
      <c r="A194" s="9" t="s">
        <v>136</v>
      </c>
      <c r="B194" s="10" t="s">
        <v>4</v>
      </c>
      <c r="C194" s="11" t="s">
        <v>189</v>
      </c>
      <c r="D194" s="7"/>
      <c r="E194" s="7"/>
      <c r="F194" s="7"/>
      <c r="G194" s="8"/>
    </row>
    <row r="195" spans="1:7" ht="25.5" hidden="1">
      <c r="A195" s="9" t="s">
        <v>99</v>
      </c>
      <c r="B195" s="10" t="s">
        <v>4</v>
      </c>
      <c r="C195" s="11" t="s">
        <v>190</v>
      </c>
      <c r="D195" s="7"/>
      <c r="E195" s="7"/>
      <c r="F195" s="7"/>
      <c r="G195" s="8"/>
    </row>
    <row r="196" spans="1:7" ht="12.75" hidden="1">
      <c r="A196" s="9" t="s">
        <v>191</v>
      </c>
      <c r="B196" s="10" t="s">
        <v>4</v>
      </c>
      <c r="C196" s="16" t="s">
        <v>192</v>
      </c>
      <c r="D196" s="6">
        <f aca="true" t="shared" si="13" ref="D196:F197">D197</f>
        <v>0</v>
      </c>
      <c r="E196" s="6">
        <f t="shared" si="13"/>
        <v>0</v>
      </c>
      <c r="F196" s="6">
        <f t="shared" si="13"/>
        <v>0</v>
      </c>
      <c r="G196" s="8"/>
    </row>
    <row r="197" spans="1:7" ht="25.5" hidden="1">
      <c r="A197" s="9" t="s">
        <v>96</v>
      </c>
      <c r="B197" s="10" t="s">
        <v>4</v>
      </c>
      <c r="C197" s="11" t="s">
        <v>193</v>
      </c>
      <c r="D197" s="7">
        <f t="shared" si="13"/>
        <v>0</v>
      </c>
      <c r="E197" s="7">
        <f t="shared" si="13"/>
        <v>0</v>
      </c>
      <c r="F197" s="7">
        <f t="shared" si="13"/>
        <v>0</v>
      </c>
      <c r="G197" s="8"/>
    </row>
    <row r="198" spans="1:7" ht="25.5" hidden="1">
      <c r="A198" s="9" t="s">
        <v>194</v>
      </c>
      <c r="B198" s="10" t="s">
        <v>4</v>
      </c>
      <c r="C198" s="11" t="s">
        <v>195</v>
      </c>
      <c r="D198" s="7"/>
      <c r="E198" s="7"/>
      <c r="F198" s="7"/>
      <c r="G198" s="8"/>
    </row>
    <row r="199" spans="1:7" ht="25.5">
      <c r="A199" s="3" t="s">
        <v>196</v>
      </c>
      <c r="B199" s="4" t="s">
        <v>4</v>
      </c>
      <c r="C199" s="16" t="s">
        <v>197</v>
      </c>
      <c r="D199" s="6">
        <f>D200</f>
        <v>979547.4</v>
      </c>
      <c r="E199" s="6">
        <f>E200</f>
        <v>979547.4</v>
      </c>
      <c r="F199" s="6">
        <f>D199-E199</f>
        <v>0</v>
      </c>
      <c r="G199" s="8">
        <f>E199/D199*100</f>
        <v>100</v>
      </c>
    </row>
    <row r="200" spans="1:7" ht="25.5">
      <c r="A200" s="9" t="s">
        <v>96</v>
      </c>
      <c r="B200" s="10" t="s">
        <v>4</v>
      </c>
      <c r="C200" s="11" t="s">
        <v>252</v>
      </c>
      <c r="D200" s="6">
        <f>D201+D202+D203+D204+D205+D206+D207+D208+D209+D210</f>
        <v>979547.4</v>
      </c>
      <c r="E200" s="6">
        <f>E201+E202+E203+E204+E205+E206+E207+E208+E209+E210</f>
        <v>979547.4</v>
      </c>
      <c r="F200" s="6">
        <f>F201+F202+F203+F204+F205+F206+F207+F208+F209+F210</f>
        <v>0</v>
      </c>
      <c r="G200" s="8">
        <f>E200/D200*100</f>
        <v>100</v>
      </c>
    </row>
    <row r="201" spans="1:7" ht="12.75">
      <c r="A201" s="9" t="s">
        <v>117</v>
      </c>
      <c r="B201" s="10" t="s">
        <v>4</v>
      </c>
      <c r="C201" s="11" t="s">
        <v>252</v>
      </c>
      <c r="D201" s="7"/>
      <c r="E201" s="7"/>
      <c r="F201" s="7"/>
      <c r="G201" s="8"/>
    </row>
    <row r="202" spans="1:7" ht="25.5">
      <c r="A202" s="9" t="s">
        <v>99</v>
      </c>
      <c r="B202" s="10" t="s">
        <v>4</v>
      </c>
      <c r="C202" s="13" t="s">
        <v>268</v>
      </c>
      <c r="D202" s="7">
        <v>70000</v>
      </c>
      <c r="E202" s="7">
        <v>70000</v>
      </c>
      <c r="F202" s="7">
        <f aca="true" t="shared" si="14" ref="F202:F265">D202-E202</f>
        <v>0</v>
      </c>
      <c r="G202" s="8">
        <f aca="true" t="shared" si="15" ref="G202:G210">E202/D202*100</f>
        <v>100</v>
      </c>
    </row>
    <row r="203" spans="1:7" ht="25.5">
      <c r="A203" s="9" t="s">
        <v>99</v>
      </c>
      <c r="B203" s="10" t="s">
        <v>4</v>
      </c>
      <c r="C203" s="13" t="s">
        <v>271</v>
      </c>
      <c r="D203" s="7">
        <v>26980</v>
      </c>
      <c r="E203" s="7">
        <v>26980</v>
      </c>
      <c r="F203" s="7">
        <f t="shared" si="14"/>
        <v>0</v>
      </c>
      <c r="G203" s="8">
        <f t="shared" si="15"/>
        <v>100</v>
      </c>
    </row>
    <row r="204" spans="1:7" ht="25.5">
      <c r="A204" s="9" t="s">
        <v>99</v>
      </c>
      <c r="B204" s="10" t="s">
        <v>4</v>
      </c>
      <c r="C204" s="13" t="s">
        <v>309</v>
      </c>
      <c r="D204" s="7">
        <v>78800</v>
      </c>
      <c r="E204" s="7">
        <v>78800</v>
      </c>
      <c r="F204" s="7">
        <f t="shared" si="14"/>
        <v>0</v>
      </c>
      <c r="G204" s="8"/>
    </row>
    <row r="205" spans="1:7" ht="25.5">
      <c r="A205" s="9" t="s">
        <v>99</v>
      </c>
      <c r="B205" s="10"/>
      <c r="C205" s="13" t="s">
        <v>309</v>
      </c>
      <c r="D205" s="7">
        <v>51220.4</v>
      </c>
      <c r="E205" s="7">
        <v>51220.4</v>
      </c>
      <c r="F205" s="7">
        <f t="shared" si="14"/>
        <v>0</v>
      </c>
      <c r="G205" s="8"/>
    </row>
    <row r="206" spans="1:7" ht="25.5">
      <c r="A206" s="9" t="s">
        <v>99</v>
      </c>
      <c r="B206" s="10" t="s">
        <v>4</v>
      </c>
      <c r="C206" s="13" t="s">
        <v>310</v>
      </c>
      <c r="D206" s="7">
        <v>382547</v>
      </c>
      <c r="E206" s="7">
        <v>382547</v>
      </c>
      <c r="F206" s="7">
        <f t="shared" si="14"/>
        <v>0</v>
      </c>
      <c r="G206" s="8"/>
    </row>
    <row r="207" spans="1:7" ht="25.5">
      <c r="A207" s="9" t="s">
        <v>99</v>
      </c>
      <c r="B207" s="10" t="s">
        <v>4</v>
      </c>
      <c r="C207" s="13" t="s">
        <v>267</v>
      </c>
      <c r="D207" s="7">
        <v>30000</v>
      </c>
      <c r="E207" s="7">
        <v>30000</v>
      </c>
      <c r="F207" s="7">
        <f t="shared" si="14"/>
        <v>0</v>
      </c>
      <c r="G207" s="8">
        <f t="shared" si="15"/>
        <v>100</v>
      </c>
    </row>
    <row r="208" spans="1:7" ht="25.5">
      <c r="A208" s="9" t="s">
        <v>99</v>
      </c>
      <c r="B208" s="10"/>
      <c r="C208" s="13" t="s">
        <v>311</v>
      </c>
      <c r="D208" s="7">
        <v>40000</v>
      </c>
      <c r="E208" s="7">
        <v>40000</v>
      </c>
      <c r="F208" s="7">
        <f t="shared" si="14"/>
        <v>0</v>
      </c>
      <c r="G208" s="8"/>
    </row>
    <row r="209" spans="1:7" ht="25.5">
      <c r="A209" s="9" t="s">
        <v>99</v>
      </c>
      <c r="B209" s="10"/>
      <c r="C209" s="13" t="s">
        <v>266</v>
      </c>
      <c r="D209" s="7">
        <v>240000</v>
      </c>
      <c r="E209" s="7">
        <v>240000</v>
      </c>
      <c r="F209" s="7">
        <f t="shared" si="14"/>
        <v>0</v>
      </c>
      <c r="G209" s="8">
        <f t="shared" si="15"/>
        <v>100</v>
      </c>
    </row>
    <row r="210" spans="1:7" ht="25.5">
      <c r="A210" s="9" t="s">
        <v>99</v>
      </c>
      <c r="B210" s="10"/>
      <c r="C210" s="13" t="s">
        <v>254</v>
      </c>
      <c r="D210" s="7">
        <v>60000</v>
      </c>
      <c r="E210" s="7">
        <v>60000</v>
      </c>
      <c r="F210" s="7">
        <f t="shared" si="14"/>
        <v>0</v>
      </c>
      <c r="G210" s="8">
        <f t="shared" si="15"/>
        <v>100</v>
      </c>
    </row>
    <row r="211" spans="1:7" ht="12.75" hidden="1">
      <c r="A211" s="9"/>
      <c r="B211" s="10"/>
      <c r="C211" s="13"/>
      <c r="D211" s="7"/>
      <c r="E211" s="7"/>
      <c r="F211" s="7">
        <f t="shared" si="14"/>
        <v>0</v>
      </c>
      <c r="G211" s="8"/>
    </row>
    <row r="212" spans="1:7" ht="12.75" hidden="1">
      <c r="A212" s="9"/>
      <c r="B212" s="10"/>
      <c r="C212" s="13"/>
      <c r="D212" s="7"/>
      <c r="E212" s="7"/>
      <c r="F212" s="7">
        <f t="shared" si="14"/>
        <v>0</v>
      </c>
      <c r="G212" s="8"/>
    </row>
    <row r="213" spans="1:7" ht="12.75" hidden="1">
      <c r="A213" s="9"/>
      <c r="B213" s="10"/>
      <c r="C213" s="13"/>
      <c r="D213" s="7"/>
      <c r="E213" s="7"/>
      <c r="F213" s="7">
        <f t="shared" si="14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14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14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14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14"/>
        <v>0</v>
      </c>
      <c r="G217" s="8"/>
    </row>
    <row r="218" spans="1:7" ht="12.75" hidden="1">
      <c r="A218" s="9"/>
      <c r="B218" s="10"/>
      <c r="C218" s="11"/>
      <c r="D218" s="7"/>
      <c r="E218" s="7"/>
      <c r="F218" s="7">
        <f t="shared" si="14"/>
        <v>0</v>
      </c>
      <c r="G218" s="8"/>
    </row>
    <row r="219" spans="1:7" ht="12.75" hidden="1">
      <c r="A219" s="9"/>
      <c r="B219" s="10"/>
      <c r="C219" s="11"/>
      <c r="D219" s="7"/>
      <c r="E219" s="7"/>
      <c r="F219" s="7">
        <f t="shared" si="14"/>
        <v>0</v>
      </c>
      <c r="G219" s="8"/>
    </row>
    <row r="220" spans="1:7" ht="12.75" hidden="1">
      <c r="A220" s="9"/>
      <c r="B220" s="10"/>
      <c r="C220" s="11"/>
      <c r="D220" s="7"/>
      <c r="E220" s="7"/>
      <c r="F220" s="7">
        <f t="shared" si="14"/>
        <v>0</v>
      </c>
      <c r="G220" s="8"/>
    </row>
    <row r="221" spans="1:7" ht="12.75" hidden="1">
      <c r="A221" s="9"/>
      <c r="B221" s="10"/>
      <c r="C221" s="11"/>
      <c r="D221" s="7"/>
      <c r="E221" s="7"/>
      <c r="F221" s="7">
        <f t="shared" si="14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4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4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4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4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4"/>
        <v>0</v>
      </c>
      <c r="G226" s="8"/>
    </row>
    <row r="227" spans="1:7" ht="12.75" hidden="1">
      <c r="A227" s="9"/>
      <c r="B227" s="10"/>
      <c r="C227" s="13"/>
      <c r="D227" s="7"/>
      <c r="E227" s="7"/>
      <c r="F227" s="7">
        <f t="shared" si="14"/>
        <v>0</v>
      </c>
      <c r="G227" s="8"/>
    </row>
    <row r="228" spans="1:7" ht="12.75" hidden="1">
      <c r="A228" s="9"/>
      <c r="B228" s="10"/>
      <c r="C228" s="13"/>
      <c r="D228" s="7"/>
      <c r="E228" s="7"/>
      <c r="F228" s="7">
        <f t="shared" si="14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14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4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14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14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4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4"/>
        <v>0</v>
      </c>
      <c r="G234" s="8"/>
    </row>
    <row r="235" spans="1:7" ht="12.75" hidden="1">
      <c r="A235" s="9"/>
      <c r="B235" s="10"/>
      <c r="C235" s="11"/>
      <c r="D235" s="7"/>
      <c r="E235" s="7"/>
      <c r="F235" s="7">
        <f t="shared" si="14"/>
        <v>0</v>
      </c>
      <c r="G235" s="8"/>
    </row>
    <row r="236" spans="1:7" ht="12.75" hidden="1">
      <c r="A236" s="9"/>
      <c r="B236" s="10"/>
      <c r="C236" s="11"/>
      <c r="D236" s="7"/>
      <c r="E236" s="7"/>
      <c r="F236" s="7">
        <f t="shared" si="14"/>
        <v>0</v>
      </c>
      <c r="G236" s="8"/>
    </row>
    <row r="237" spans="1:7" ht="12.75" hidden="1">
      <c r="A237" s="9"/>
      <c r="B237" s="10"/>
      <c r="C237" s="11"/>
      <c r="D237" s="7"/>
      <c r="E237" s="7"/>
      <c r="F237" s="7">
        <f t="shared" si="14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4"/>
        <v>0</v>
      </c>
      <c r="G238" s="8"/>
    </row>
    <row r="239" spans="1:7" ht="12.75" hidden="1">
      <c r="A239" s="9"/>
      <c r="B239" s="10"/>
      <c r="C239" s="13"/>
      <c r="D239" s="7"/>
      <c r="E239" s="7"/>
      <c r="F239" s="7">
        <f t="shared" si="14"/>
        <v>0</v>
      </c>
      <c r="G239" s="8"/>
    </row>
    <row r="240" spans="1:7" ht="12.75" hidden="1">
      <c r="A240" s="9"/>
      <c r="B240" s="10"/>
      <c r="C240" s="13"/>
      <c r="D240" s="7"/>
      <c r="E240" s="7"/>
      <c r="F240" s="7">
        <f t="shared" si="14"/>
        <v>0</v>
      </c>
      <c r="G240" s="8"/>
    </row>
    <row r="241" spans="1:7" ht="12.75" hidden="1">
      <c r="A241" s="9"/>
      <c r="B241" s="10"/>
      <c r="C241" s="13"/>
      <c r="D241" s="7"/>
      <c r="E241" s="7"/>
      <c r="F241" s="7">
        <f t="shared" si="14"/>
        <v>0</v>
      </c>
      <c r="G241" s="8"/>
    </row>
    <row r="242" spans="1:7" ht="12.75" hidden="1">
      <c r="A242" s="9"/>
      <c r="B242" s="10"/>
      <c r="C242" s="13"/>
      <c r="D242" s="7"/>
      <c r="E242" s="7"/>
      <c r="F242" s="7">
        <f t="shared" si="14"/>
        <v>0</v>
      </c>
      <c r="G242" s="8"/>
    </row>
    <row r="243" spans="1:7" ht="12.75" hidden="1">
      <c r="A243" s="9"/>
      <c r="B243" s="10"/>
      <c r="C243" s="13"/>
      <c r="D243" s="7"/>
      <c r="E243" s="7"/>
      <c r="F243" s="7">
        <f t="shared" si="14"/>
        <v>0</v>
      </c>
      <c r="G243" s="8"/>
    </row>
    <row r="244" spans="1:7" ht="12.75" hidden="1">
      <c r="A244" s="9"/>
      <c r="B244" s="10"/>
      <c r="C244" s="13"/>
      <c r="D244" s="7"/>
      <c r="E244" s="7"/>
      <c r="F244" s="7">
        <f t="shared" si="14"/>
        <v>0</v>
      </c>
      <c r="G244" s="8"/>
    </row>
    <row r="245" spans="1:7" ht="12.75" hidden="1">
      <c r="A245" s="9"/>
      <c r="B245" s="10"/>
      <c r="C245" s="13"/>
      <c r="D245" s="7"/>
      <c r="E245" s="7"/>
      <c r="F245" s="7">
        <f t="shared" si="14"/>
        <v>0</v>
      </c>
      <c r="G245" s="8"/>
    </row>
    <row r="246" spans="1:7" ht="12.75" hidden="1">
      <c r="A246" s="9"/>
      <c r="B246" s="10"/>
      <c r="C246" s="13"/>
      <c r="D246" s="7"/>
      <c r="E246" s="7"/>
      <c r="F246" s="7">
        <f t="shared" si="14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4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4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4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4"/>
        <v>0</v>
      </c>
      <c r="G250" s="8"/>
    </row>
    <row r="251" spans="1:7" ht="12.75" hidden="1">
      <c r="A251" s="9"/>
      <c r="B251" s="10"/>
      <c r="C251" s="11"/>
      <c r="D251" s="7"/>
      <c r="E251" s="7"/>
      <c r="F251" s="7">
        <f t="shared" si="14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14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4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4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14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4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4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 t="shared" si="14"/>
        <v>0</v>
      </c>
      <c r="G258" s="8"/>
    </row>
    <row r="259" spans="1:7" ht="12.75" hidden="1">
      <c r="A259" s="3"/>
      <c r="B259" s="4"/>
      <c r="C259" s="5"/>
      <c r="D259" s="6"/>
      <c r="E259" s="6"/>
      <c r="F259" s="7">
        <f t="shared" si="14"/>
        <v>0</v>
      </c>
      <c r="G259" s="8"/>
    </row>
    <row r="260" spans="1:7" ht="12.75" hidden="1">
      <c r="A260" s="3"/>
      <c r="B260" s="4"/>
      <c r="C260" s="5"/>
      <c r="D260" s="6"/>
      <c r="E260" s="6"/>
      <c r="F260" s="7">
        <f t="shared" si="14"/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 t="shared" si="14"/>
        <v>0</v>
      </c>
      <c r="G261" s="8"/>
    </row>
    <row r="262" spans="1:7" ht="12.75" hidden="1">
      <c r="A262" s="9"/>
      <c r="B262" s="10"/>
      <c r="C262" s="11"/>
      <c r="D262" s="7"/>
      <c r="E262" s="7"/>
      <c r="F262" s="7">
        <f t="shared" si="14"/>
        <v>0</v>
      </c>
      <c r="G262" s="8"/>
    </row>
    <row r="263" spans="1:7" ht="12.75" hidden="1">
      <c r="A263" s="9"/>
      <c r="B263" s="10"/>
      <c r="C263" s="11"/>
      <c r="D263" s="7"/>
      <c r="E263" s="7"/>
      <c r="F263" s="7">
        <f t="shared" si="14"/>
        <v>0</v>
      </c>
      <c r="G263" s="8"/>
    </row>
    <row r="264" spans="1:7" ht="12.75" hidden="1">
      <c r="A264" s="9"/>
      <c r="B264" s="10"/>
      <c r="C264" s="11"/>
      <c r="D264" s="7"/>
      <c r="E264" s="7"/>
      <c r="F264" s="7">
        <f t="shared" si="14"/>
        <v>0</v>
      </c>
      <c r="G264" s="8"/>
    </row>
    <row r="265" spans="1:7" ht="12.75" hidden="1">
      <c r="A265" s="9"/>
      <c r="B265" s="10"/>
      <c r="C265" s="11"/>
      <c r="D265" s="7"/>
      <c r="E265" s="7"/>
      <c r="F265" s="7">
        <f t="shared" si="14"/>
        <v>0</v>
      </c>
      <c r="G265" s="8"/>
    </row>
    <row r="266" spans="1:7" ht="12.75" hidden="1">
      <c r="A266" s="9"/>
      <c r="B266" s="10"/>
      <c r="C266" s="11"/>
      <c r="D266" s="7"/>
      <c r="E266" s="7"/>
      <c r="F266" s="7">
        <f>D266-E266</f>
        <v>0</v>
      </c>
      <c r="G266" s="8"/>
    </row>
    <row r="267" spans="1:7" ht="12.75" hidden="1">
      <c r="A267" s="9"/>
      <c r="B267" s="10"/>
      <c r="C267" s="11"/>
      <c r="D267" s="7"/>
      <c r="E267" s="7"/>
      <c r="F267" s="7">
        <f>D267-E267</f>
        <v>0</v>
      </c>
      <c r="G267" s="8"/>
    </row>
    <row r="268" spans="1:7" ht="12.75" hidden="1">
      <c r="A268" s="9"/>
      <c r="B268" s="10"/>
      <c r="C268" s="11"/>
      <c r="D268" s="7"/>
      <c r="E268" s="7"/>
      <c r="F268" s="7">
        <f>D268-E268</f>
        <v>0</v>
      </c>
      <c r="G268" s="8"/>
    </row>
    <row r="269" spans="1:7" ht="12.75" hidden="1">
      <c r="A269" s="9"/>
      <c r="B269" s="10"/>
      <c r="C269" s="11"/>
      <c r="D269" s="7"/>
      <c r="E269" s="7"/>
      <c r="F269" s="7">
        <f>D269-E269</f>
        <v>0</v>
      </c>
      <c r="G269" s="8"/>
    </row>
    <row r="270" spans="1:7" ht="25.5">
      <c r="A270" s="3" t="s">
        <v>206</v>
      </c>
      <c r="B270" s="4" t="s">
        <v>207</v>
      </c>
      <c r="C270" s="5" t="s">
        <v>4</v>
      </c>
      <c r="D270" s="6"/>
      <c r="E270" s="6"/>
      <c r="F270" s="6"/>
      <c r="G270" s="8"/>
    </row>
    <row r="271" spans="1:7" ht="12.75">
      <c r="A271" s="3" t="s">
        <v>208</v>
      </c>
      <c r="B271" s="4" t="s">
        <v>209</v>
      </c>
      <c r="C271" s="5" t="s">
        <v>210</v>
      </c>
      <c r="D271" s="6"/>
      <c r="E271" s="6">
        <v>82385.93</v>
      </c>
      <c r="F271" s="6"/>
      <c r="G271" s="8"/>
    </row>
    <row r="272" spans="1:7" ht="12.75">
      <c r="A272" s="3" t="s">
        <v>211</v>
      </c>
      <c r="B272" s="4" t="s">
        <v>212</v>
      </c>
      <c r="C272" s="5" t="s">
        <v>213</v>
      </c>
      <c r="D272" s="6"/>
      <c r="E272" s="6">
        <f>E271+E10-E71</f>
        <v>45321.09999999963</v>
      </c>
      <c r="F272" s="6"/>
      <c r="G272" s="8"/>
    </row>
    <row r="273" spans="1:7" ht="12.75">
      <c r="A273" s="3" t="s">
        <v>214</v>
      </c>
      <c r="B273" s="4" t="s">
        <v>215</v>
      </c>
      <c r="C273" s="5" t="s">
        <v>4</v>
      </c>
      <c r="D273" s="6"/>
      <c r="E273" s="6"/>
      <c r="F273" s="6"/>
      <c r="G273" s="8"/>
    </row>
    <row r="274" spans="4:7" ht="12.75">
      <c r="D274" s="17"/>
      <c r="E274" s="17"/>
      <c r="F274" s="17"/>
      <c r="G274" s="17"/>
    </row>
    <row r="275" spans="4:7" ht="12.75">
      <c r="D275" s="17" t="s">
        <v>216</v>
      </c>
      <c r="E275" s="17"/>
      <c r="F275" s="17"/>
      <c r="G275" s="17"/>
    </row>
    <row r="276" spans="1:8" ht="12.75">
      <c r="A276" s="30" t="s">
        <v>217</v>
      </c>
      <c r="B276" s="30"/>
      <c r="C276" s="19"/>
      <c r="D276" s="19"/>
      <c r="E276" s="19"/>
      <c r="F276" s="19"/>
      <c r="G276" s="19"/>
      <c r="H276" s="19"/>
    </row>
    <row r="277" spans="1:8" ht="12.75">
      <c r="A277" s="18" t="s">
        <v>218</v>
      </c>
      <c r="B277" s="1"/>
      <c r="C277" s="1"/>
      <c r="D277" s="1"/>
      <c r="E277" s="1"/>
      <c r="F277" s="1"/>
      <c r="G277" s="1"/>
      <c r="H277" s="1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  <row r="453" spans="4:7" ht="12.75">
      <c r="D453" s="17"/>
      <c r="E453" s="17"/>
      <c r="F453" s="17"/>
      <c r="G453" s="17"/>
    </row>
    <row r="454" spans="4:7" ht="12.75">
      <c r="D454" s="17"/>
      <c r="E454" s="17"/>
      <c r="F454" s="17"/>
      <c r="G454" s="17"/>
    </row>
    <row r="455" spans="4:7" ht="12.75">
      <c r="D455" s="17"/>
      <c r="E455" s="17"/>
      <c r="F455" s="17"/>
      <c r="G455" s="17"/>
    </row>
    <row r="456" spans="4:7" ht="12.75">
      <c r="D456" s="17"/>
      <c r="E456" s="17"/>
      <c r="F456" s="17"/>
      <c r="G456" s="17"/>
    </row>
    <row r="457" spans="4:7" ht="12.75">
      <c r="D457" s="17"/>
      <c r="E457" s="17"/>
      <c r="F457" s="17"/>
      <c r="G457" s="17"/>
    </row>
  </sheetData>
  <mergeCells count="9">
    <mergeCell ref="A276:B276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8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7"/>
      <c r="B1" s="28"/>
      <c r="C1" s="28"/>
      <c r="D1" s="28"/>
      <c r="E1" s="28"/>
      <c r="F1" s="28"/>
      <c r="G1" s="28"/>
    </row>
    <row r="2" spans="1:7" ht="12.75">
      <c r="A2" s="29" t="s">
        <v>0</v>
      </c>
      <c r="B2" s="26"/>
      <c r="C2" s="26"/>
      <c r="D2" s="26"/>
      <c r="E2" s="26"/>
      <c r="F2" s="26"/>
      <c r="G2" s="26"/>
    </row>
    <row r="3" spans="1:7" ht="12.75">
      <c r="A3" s="23" t="s">
        <v>1</v>
      </c>
      <c r="B3" s="24"/>
      <c r="C3" s="24"/>
      <c r="D3" s="24"/>
      <c r="E3" s="24"/>
      <c r="F3" s="24"/>
      <c r="G3" s="24"/>
    </row>
    <row r="4" spans="1:7" ht="12.75">
      <c r="A4" s="23" t="s">
        <v>2</v>
      </c>
      <c r="B4" s="24"/>
      <c r="C4" s="24"/>
      <c r="D4" s="24"/>
      <c r="E4" s="24"/>
      <c r="F4" s="24"/>
      <c r="G4" s="24"/>
    </row>
    <row r="5" spans="1:7" ht="12.75">
      <c r="A5" s="23" t="s">
        <v>3</v>
      </c>
      <c r="B5" s="24"/>
      <c r="C5" s="24"/>
      <c r="D5" s="24"/>
      <c r="E5" s="24"/>
      <c r="F5" s="24"/>
      <c r="G5" s="24"/>
    </row>
    <row r="6" spans="1:7" ht="12.75">
      <c r="A6" s="23" t="s">
        <v>262</v>
      </c>
      <c r="B6" s="24"/>
      <c r="C6" s="24"/>
      <c r="D6" s="24"/>
      <c r="E6" s="24"/>
      <c r="F6" s="24"/>
      <c r="G6" s="24"/>
    </row>
    <row r="7" spans="1:7" ht="12.75">
      <c r="A7" s="23" t="s">
        <v>4</v>
      </c>
      <c r="B7" s="24"/>
      <c r="C7" s="24"/>
      <c r="D7" s="24"/>
      <c r="E7" s="24"/>
      <c r="F7" s="24"/>
      <c r="G7" s="24"/>
    </row>
    <row r="8" spans="1:7" ht="12.75">
      <c r="A8" s="25" t="s">
        <v>5</v>
      </c>
      <c r="B8" s="26"/>
      <c r="C8" s="26"/>
      <c r="D8" s="26"/>
      <c r="E8" s="26"/>
      <c r="F8" s="26"/>
      <c r="G8" s="26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</f>
        <v>2937949</v>
      </c>
      <c r="E10" s="6">
        <f>E13+E17+E18+E19+E20+E21+E22+E23+E24+E26+E27+E28+E29+E30+E31+E32+E33+E34+E35+E36+E40+E44+E48+E50+E51+E52+E53+E56+E57+E58+E59+E60+E61+E62+E64+E63+E65+E66+E67</f>
        <v>296034.97000000003</v>
      </c>
      <c r="F10" s="7">
        <f>D10-E10</f>
        <v>2641914.03</v>
      </c>
      <c r="G10" s="8">
        <f>E10/D10*100</f>
        <v>10.076246047838136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27981.9</v>
      </c>
      <c r="F13" s="7">
        <f>D13-E13</f>
        <v>246018.1</v>
      </c>
      <c r="G13" s="12">
        <f>E13/D13*100</f>
        <v>10.212372262773723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27981.9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/>
      <c r="F20" s="7">
        <f t="shared" si="0"/>
        <v>0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-0.1</v>
      </c>
      <c r="F21" s="7">
        <f t="shared" si="0"/>
        <v>0.1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150</v>
      </c>
      <c r="F22" s="7">
        <f t="shared" si="0"/>
        <v>-150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220</v>
      </c>
      <c r="B25" s="10"/>
      <c r="C25" s="11" t="s">
        <v>221</v>
      </c>
      <c r="D25" s="7">
        <f>D26+D27+D28+D29</f>
        <v>380000</v>
      </c>
      <c r="E25" s="7">
        <f>E26+E27+E28+E29</f>
        <v>49327.67</v>
      </c>
      <c r="F25" s="7">
        <f>F26+F27+F28+F29</f>
        <v>0</v>
      </c>
      <c r="G25" s="7">
        <f>G26+G27+G28+G29</f>
        <v>0</v>
      </c>
    </row>
    <row r="26" spans="1:7" ht="12.75">
      <c r="A26" s="9" t="s">
        <v>220</v>
      </c>
      <c r="B26" s="10"/>
      <c r="C26" s="11" t="s">
        <v>222</v>
      </c>
      <c r="D26" s="7"/>
      <c r="E26" s="7">
        <v>19126.56</v>
      </c>
      <c r="F26" s="7"/>
      <c r="G26" s="8"/>
    </row>
    <row r="27" spans="1:7" ht="12.75">
      <c r="A27" s="9" t="s">
        <v>220</v>
      </c>
      <c r="B27" s="10"/>
      <c r="C27" s="11" t="s">
        <v>223</v>
      </c>
      <c r="D27" s="7"/>
      <c r="E27" s="7">
        <v>290.54</v>
      </c>
      <c r="F27" s="7"/>
      <c r="G27" s="8"/>
    </row>
    <row r="28" spans="1:7" ht="12.75">
      <c r="A28" s="9" t="s">
        <v>220</v>
      </c>
      <c r="B28" s="10"/>
      <c r="C28" s="11" t="s">
        <v>224</v>
      </c>
      <c r="D28" s="7">
        <v>380000</v>
      </c>
      <c r="E28" s="7">
        <v>29909.71</v>
      </c>
      <c r="F28" s="7"/>
      <c r="G28" s="8"/>
    </row>
    <row r="29" spans="1:7" ht="12.75">
      <c r="A29" s="9" t="s">
        <v>220</v>
      </c>
      <c r="B29" s="10"/>
      <c r="C29" s="11" t="s">
        <v>225</v>
      </c>
      <c r="D29" s="7"/>
      <c r="E29" s="7">
        <v>0.86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/>
      <c r="F30" s="7">
        <f t="shared" si="0"/>
        <v>5000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/>
      <c r="F31" s="7">
        <f t="shared" si="0"/>
        <v>0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4003.57</v>
      </c>
      <c r="F36" s="7">
        <f t="shared" si="0"/>
        <v>171996.43</v>
      </c>
      <c r="G36" s="12">
        <f>E36/D36*100</f>
        <v>2.2747556818181818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3907.71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95.86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6259.820000000001</v>
      </c>
      <c r="F40" s="7">
        <f t="shared" si="0"/>
        <v>146740.18</v>
      </c>
      <c r="G40" s="12">
        <f>E40/D40*100</f>
        <v>4.091385620915033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5874.1</v>
      </c>
      <c r="F41" s="7"/>
      <c r="G41" s="8"/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385.72</v>
      </c>
      <c r="F42" s="7"/>
      <c r="G42" s="8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8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6674</v>
      </c>
      <c r="F44" s="7">
        <f>D44-E44</f>
        <v>156326</v>
      </c>
      <c r="G44" s="8"/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6674</v>
      </c>
      <c r="F45" s="7"/>
      <c r="G45" s="8"/>
    </row>
    <row r="46" spans="1:7" ht="76.5">
      <c r="A46" s="9" t="s">
        <v>49</v>
      </c>
      <c r="B46" s="10" t="s">
        <v>4</v>
      </c>
      <c r="C46" s="11" t="s">
        <v>52</v>
      </c>
      <c r="D46" s="7"/>
      <c r="E46" s="7"/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2410</v>
      </c>
      <c r="F48" s="7">
        <f aca="true" t="shared" si="1" ref="F48:F53">D48-E48</f>
        <v>12590</v>
      </c>
      <c r="G48" s="12">
        <f>E48/D48*100</f>
        <v>16.066666666666666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2410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5179.61</v>
      </c>
      <c r="F53" s="7">
        <f t="shared" si="1"/>
        <v>24820.39</v>
      </c>
      <c r="G53" s="12">
        <f>E53/D53*100</f>
        <v>17.265366666666665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5179.61</v>
      </c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750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0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/>
      <c r="F59" s="7">
        <f>D59-E59</f>
        <v>0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/>
      <c r="F60" s="7"/>
      <c r="G60" s="8"/>
    </row>
    <row r="61" spans="1:7" ht="12.75">
      <c r="A61" s="9" t="s">
        <v>77</v>
      </c>
      <c r="B61" s="10"/>
      <c r="C61" s="11" t="s">
        <v>78</v>
      </c>
      <c r="D61" s="7">
        <v>0</v>
      </c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193298.5</v>
      </c>
      <c r="F62" s="7"/>
      <c r="G62" s="12"/>
    </row>
    <row r="63" spans="1:7" ht="27" customHeight="1">
      <c r="A63" s="9" t="s">
        <v>81</v>
      </c>
      <c r="B63" s="10" t="s">
        <v>4</v>
      </c>
      <c r="C63" s="11" t="s">
        <v>82</v>
      </c>
      <c r="D63" s="7"/>
      <c r="E63" s="7"/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0</v>
      </c>
      <c r="F64" s="7">
        <f>D64-E64</f>
        <v>179158</v>
      </c>
      <c r="G64" s="12">
        <f>E64/D64*100</f>
        <v>0</v>
      </c>
    </row>
    <row r="65" spans="1:7" ht="25.5">
      <c r="A65" s="9" t="s">
        <v>85</v>
      </c>
      <c r="B65" s="10" t="s">
        <v>4</v>
      </c>
      <c r="C65" s="11" t="s">
        <v>86</v>
      </c>
      <c r="D65" s="7">
        <v>0</v>
      </c>
      <c r="E65" s="7">
        <v>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0</v>
      </c>
      <c r="F66" s="7">
        <v>0</v>
      </c>
      <c r="G66" s="12">
        <f>E66/D66*100</f>
        <v>0</v>
      </c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 t="s">
        <v>89</v>
      </c>
      <c r="B68" s="4" t="s">
        <v>90</v>
      </c>
      <c r="C68" s="5" t="s">
        <v>91</v>
      </c>
      <c r="D68" s="6">
        <f>D69+D74+D111+D115+D131+D139+D146+D171</f>
        <v>2937949</v>
      </c>
      <c r="E68" s="6">
        <f>E69+E74+E111+E115+E131+E139+E146+E171</f>
        <v>310430.94</v>
      </c>
      <c r="F68" s="6">
        <f>D68-E68</f>
        <v>2627518.06</v>
      </c>
      <c r="G68" s="8">
        <f aca="true" t="shared" si="2" ref="G68:G77">E68/D68*100</f>
        <v>10.566246725181411</v>
      </c>
    </row>
    <row r="69" spans="1:7" ht="38.25">
      <c r="A69" s="9" t="s">
        <v>92</v>
      </c>
      <c r="B69" s="10" t="s">
        <v>4</v>
      </c>
      <c r="C69" s="11" t="s">
        <v>93</v>
      </c>
      <c r="D69" s="6">
        <f>D70</f>
        <v>443598</v>
      </c>
      <c r="E69" s="6">
        <f>E70</f>
        <v>76464.88</v>
      </c>
      <c r="F69" s="6">
        <f>D69-E69</f>
        <v>367133.12</v>
      </c>
      <c r="G69" s="8">
        <f t="shared" si="2"/>
        <v>17.237426679110367</v>
      </c>
    </row>
    <row r="70" spans="1:7" ht="12.75">
      <c r="A70" s="9" t="s">
        <v>94</v>
      </c>
      <c r="B70" s="10" t="s">
        <v>4</v>
      </c>
      <c r="C70" s="14" t="s">
        <v>95</v>
      </c>
      <c r="D70" s="7">
        <f>D71</f>
        <v>443598</v>
      </c>
      <c r="E70" s="7">
        <f>E71</f>
        <v>76464.88</v>
      </c>
      <c r="F70" s="7">
        <f aca="true" t="shared" si="3" ref="F70:F77">D70-E70</f>
        <v>367133.12</v>
      </c>
      <c r="G70" s="12">
        <f t="shared" si="2"/>
        <v>17.237426679110367</v>
      </c>
    </row>
    <row r="71" spans="1:7" ht="25.5">
      <c r="A71" s="9" t="s">
        <v>96</v>
      </c>
      <c r="B71" s="10" t="s">
        <v>4</v>
      </c>
      <c r="C71" s="14" t="s">
        <v>97</v>
      </c>
      <c r="D71" s="7">
        <f>D72+D73</f>
        <v>443598</v>
      </c>
      <c r="E71" s="7">
        <f>E72+E73</f>
        <v>76464.88</v>
      </c>
      <c r="F71" s="7">
        <f t="shared" si="3"/>
        <v>367133.12</v>
      </c>
      <c r="G71" s="12">
        <f t="shared" si="2"/>
        <v>17.237426679110367</v>
      </c>
    </row>
    <row r="72" spans="1:7" ht="12.75">
      <c r="A72" s="9" t="s">
        <v>98</v>
      </c>
      <c r="B72" s="10" t="s">
        <v>4</v>
      </c>
      <c r="C72" s="14" t="s">
        <v>226</v>
      </c>
      <c r="D72" s="7">
        <v>340705</v>
      </c>
      <c r="E72" s="7">
        <v>59898.55</v>
      </c>
      <c r="F72" s="7">
        <f t="shared" si="3"/>
        <v>280806.45</v>
      </c>
      <c r="G72" s="12">
        <f t="shared" si="2"/>
        <v>17.580766352122808</v>
      </c>
    </row>
    <row r="73" spans="1:7" ht="25.5">
      <c r="A73" s="9" t="s">
        <v>99</v>
      </c>
      <c r="B73" s="10" t="s">
        <v>4</v>
      </c>
      <c r="C73" s="14" t="s">
        <v>227</v>
      </c>
      <c r="D73" s="7">
        <v>102893</v>
      </c>
      <c r="E73" s="7">
        <v>16566.33</v>
      </c>
      <c r="F73" s="7">
        <f t="shared" si="3"/>
        <v>86326.67</v>
      </c>
      <c r="G73" s="12">
        <f t="shared" si="2"/>
        <v>16.100541339060968</v>
      </c>
    </row>
    <row r="74" spans="1:7" ht="51">
      <c r="A74" s="9" t="s">
        <v>100</v>
      </c>
      <c r="B74" s="10" t="s">
        <v>4</v>
      </c>
      <c r="C74" s="14" t="s">
        <v>101</v>
      </c>
      <c r="D74" s="6">
        <f>D75</f>
        <v>1434729</v>
      </c>
      <c r="E74" s="6">
        <f>E75</f>
        <v>194538.84999999998</v>
      </c>
      <c r="F74" s="6">
        <f t="shared" si="3"/>
        <v>1240190.15</v>
      </c>
      <c r="G74" s="8">
        <f t="shared" si="2"/>
        <v>13.559274957152184</v>
      </c>
    </row>
    <row r="75" spans="1:7" ht="12.75">
      <c r="A75" s="9" t="s">
        <v>102</v>
      </c>
      <c r="B75" s="10" t="s">
        <v>4</v>
      </c>
      <c r="C75" s="14" t="s">
        <v>243</v>
      </c>
      <c r="D75" s="7">
        <f>D76</f>
        <v>1434729</v>
      </c>
      <c r="E75" s="7">
        <f>E76</f>
        <v>194538.84999999998</v>
      </c>
      <c r="F75" s="7">
        <f t="shared" si="3"/>
        <v>1240190.15</v>
      </c>
      <c r="G75" s="12">
        <f t="shared" si="2"/>
        <v>13.559274957152184</v>
      </c>
    </row>
    <row r="76" spans="1:7" ht="25.5">
      <c r="A76" s="9" t="s">
        <v>96</v>
      </c>
      <c r="B76" s="10" t="s">
        <v>4</v>
      </c>
      <c r="C76" s="14" t="s">
        <v>243</v>
      </c>
      <c r="D76" s="7">
        <f>D77+D78+D79+D80+D81+D82+D83+D84+D85+D86+D87+D88+D89+D90+D91+D92+D93+D94+D95+D96+D97+D98+D99+D100+D101+D102+D103+D104+D105+D106+D107+D108+D109</f>
        <v>1434729</v>
      </c>
      <c r="E76" s="7">
        <f>E77+E78+E79+E80+E81+E82+E83+E84+E85+E86+E87+E88+E89+E90+E91+E93+E94+E95+E96+E97+E98+E99+E100+E101+E102+E103+E104+E105+E106+E107+E108+E109</f>
        <v>194538.84999999998</v>
      </c>
      <c r="F76" s="7">
        <f t="shared" si="3"/>
        <v>1240190.15</v>
      </c>
      <c r="G76" s="12">
        <f t="shared" si="2"/>
        <v>13.559274957152184</v>
      </c>
    </row>
    <row r="77" spans="1:7" ht="12.75">
      <c r="A77" s="9" t="s">
        <v>98</v>
      </c>
      <c r="B77" s="10" t="s">
        <v>4</v>
      </c>
      <c r="C77" s="13" t="s">
        <v>228</v>
      </c>
      <c r="D77" s="7">
        <v>763448</v>
      </c>
      <c r="E77" s="7">
        <v>140096.15</v>
      </c>
      <c r="F77" s="7">
        <f t="shared" si="3"/>
        <v>623351.85</v>
      </c>
      <c r="G77" s="12">
        <f t="shared" si="2"/>
        <v>18.350450849304735</v>
      </c>
    </row>
    <row r="78" spans="1:7" ht="25.5">
      <c r="A78" s="9" t="s">
        <v>99</v>
      </c>
      <c r="B78" s="10" t="s">
        <v>4</v>
      </c>
      <c r="C78" s="13" t="s">
        <v>229</v>
      </c>
      <c r="D78" s="7">
        <v>0</v>
      </c>
      <c r="E78" s="7"/>
      <c r="F78" s="7"/>
      <c r="G78" s="12"/>
    </row>
    <row r="79" spans="1:7" ht="25.5">
      <c r="A79" s="9" t="s">
        <v>99</v>
      </c>
      <c r="B79" s="10" t="s">
        <v>4</v>
      </c>
      <c r="C79" s="13" t="s">
        <v>230</v>
      </c>
      <c r="D79" s="7">
        <v>230562</v>
      </c>
      <c r="E79" s="7">
        <v>38283.7</v>
      </c>
      <c r="F79" s="7">
        <f>D79-E79</f>
        <v>192278.3</v>
      </c>
      <c r="G79" s="12">
        <f>E79/D79*100</f>
        <v>16.604514187073324</v>
      </c>
    </row>
    <row r="80" spans="1:7" ht="25.5">
      <c r="A80" s="9" t="s">
        <v>99</v>
      </c>
      <c r="B80" s="10" t="s">
        <v>4</v>
      </c>
      <c r="C80" s="13" t="s">
        <v>231</v>
      </c>
      <c r="D80" s="7">
        <v>25000</v>
      </c>
      <c r="E80" s="7">
        <v>2351.33</v>
      </c>
      <c r="F80" s="7">
        <f>D80-E80</f>
        <v>22648.67</v>
      </c>
      <c r="G80" s="12">
        <f>E80/D80*100</f>
        <v>9.40532</v>
      </c>
    </row>
    <row r="81" spans="1:7" ht="25.5">
      <c r="A81" s="9" t="s">
        <v>99</v>
      </c>
      <c r="B81" s="10" t="s">
        <v>4</v>
      </c>
      <c r="C81" s="13" t="s">
        <v>232</v>
      </c>
      <c r="D81" s="7">
        <v>23436</v>
      </c>
      <c r="E81" s="7">
        <v>2388.63</v>
      </c>
      <c r="F81" s="7">
        <f>D81-E81</f>
        <v>21047.37</v>
      </c>
      <c r="G81" s="12">
        <f>E81/D81*100</f>
        <v>10.192140296979007</v>
      </c>
    </row>
    <row r="82" spans="1:7" ht="25.5">
      <c r="A82" s="9" t="s">
        <v>99</v>
      </c>
      <c r="B82" s="10" t="s">
        <v>4</v>
      </c>
      <c r="C82" s="13" t="s">
        <v>233</v>
      </c>
      <c r="D82" s="7">
        <v>9096</v>
      </c>
      <c r="E82" s="7">
        <v>384.95</v>
      </c>
      <c r="F82" s="7">
        <f>D82-E82</f>
        <v>8711.05</v>
      </c>
      <c r="G82" s="12">
        <f>E82/D82*100</f>
        <v>4.2320800351802985</v>
      </c>
    </row>
    <row r="83" spans="1:7" ht="25.5">
      <c r="A83" s="9" t="s">
        <v>99</v>
      </c>
      <c r="B83" s="10" t="s">
        <v>4</v>
      </c>
      <c r="C83" s="13" t="s">
        <v>234</v>
      </c>
      <c r="D83" s="7">
        <v>4200</v>
      </c>
      <c r="E83" s="7"/>
      <c r="F83" s="7">
        <f>D83-E83</f>
        <v>4200</v>
      </c>
      <c r="G83" s="12">
        <f>E83/D83*100</f>
        <v>0</v>
      </c>
    </row>
    <row r="84" spans="1:7" ht="25.5">
      <c r="A84" s="9" t="s">
        <v>99</v>
      </c>
      <c r="B84" s="10" t="s">
        <v>4</v>
      </c>
      <c r="C84" s="13" t="s">
        <v>234</v>
      </c>
      <c r="D84" s="7">
        <v>6500</v>
      </c>
      <c r="E84" s="7"/>
      <c r="F84" s="7"/>
      <c r="G84" s="12"/>
    </row>
    <row r="85" spans="1:7" ht="25.5">
      <c r="A85" s="9" t="s">
        <v>99</v>
      </c>
      <c r="B85" s="10" t="s">
        <v>4</v>
      </c>
      <c r="C85" s="13" t="s">
        <v>235</v>
      </c>
      <c r="D85" s="7">
        <v>3634</v>
      </c>
      <c r="E85" s="7"/>
      <c r="F85" s="7"/>
      <c r="G85" s="12"/>
    </row>
    <row r="86" spans="1:7" ht="25.5">
      <c r="A86" s="9" t="s">
        <v>99</v>
      </c>
      <c r="B86" s="10" t="s">
        <v>4</v>
      </c>
      <c r="C86" s="13" t="s">
        <v>236</v>
      </c>
      <c r="D86" s="7">
        <v>63464</v>
      </c>
      <c r="E86" s="7"/>
      <c r="F86" s="7">
        <f>D86-E86</f>
        <v>63464</v>
      </c>
      <c r="G86" s="12">
        <f>E86/D86*100</f>
        <v>0</v>
      </c>
    </row>
    <row r="87" spans="1:7" ht="25.5">
      <c r="A87" s="9" t="s">
        <v>99</v>
      </c>
      <c r="B87" s="10" t="s">
        <v>4</v>
      </c>
      <c r="C87" s="13" t="s">
        <v>237</v>
      </c>
      <c r="D87" s="7">
        <v>9385</v>
      </c>
      <c r="E87" s="7"/>
      <c r="F87" s="7">
        <f>D87-E87</f>
        <v>9385</v>
      </c>
      <c r="G87" s="12">
        <f>E87/D87*100</f>
        <v>0</v>
      </c>
    </row>
    <row r="88" spans="1:7" ht="25.5">
      <c r="A88" s="9" t="s">
        <v>99</v>
      </c>
      <c r="B88" s="10" t="s">
        <v>4</v>
      </c>
      <c r="C88" s="13" t="s">
        <v>238</v>
      </c>
      <c r="D88" s="7">
        <v>12500</v>
      </c>
      <c r="E88" s="7">
        <v>3125</v>
      </c>
      <c r="F88" s="7"/>
      <c r="G88" s="8"/>
    </row>
    <row r="89" spans="1:7" ht="25.5">
      <c r="A89" s="9" t="s">
        <v>99</v>
      </c>
      <c r="B89" s="10" t="s">
        <v>4</v>
      </c>
      <c r="C89" s="13" t="s">
        <v>239</v>
      </c>
      <c r="D89" s="7">
        <v>1200</v>
      </c>
      <c r="E89" s="7"/>
      <c r="F89" s="7"/>
      <c r="G89" s="8"/>
    </row>
    <row r="90" spans="1:7" ht="25.5">
      <c r="A90" s="9" t="s">
        <v>99</v>
      </c>
      <c r="B90" s="10" t="s">
        <v>4</v>
      </c>
      <c r="C90" s="13" t="s">
        <v>240</v>
      </c>
      <c r="D90" s="7">
        <v>1000</v>
      </c>
      <c r="E90" s="7"/>
      <c r="F90" s="7"/>
      <c r="G90" s="8"/>
    </row>
    <row r="91" spans="1:7" ht="25.5">
      <c r="A91" s="9" t="s">
        <v>99</v>
      </c>
      <c r="B91" s="10" t="s">
        <v>4</v>
      </c>
      <c r="C91" s="13" t="s">
        <v>241</v>
      </c>
      <c r="D91" s="7">
        <v>39672</v>
      </c>
      <c r="E91" s="7"/>
      <c r="F91" s="7"/>
      <c r="G91" s="8"/>
    </row>
    <row r="92" spans="1:7" ht="25.5">
      <c r="A92" s="9" t="s">
        <v>99</v>
      </c>
      <c r="B92" s="10" t="s">
        <v>4</v>
      </c>
      <c r="C92" s="13" t="s">
        <v>242</v>
      </c>
      <c r="D92" s="7">
        <v>30000</v>
      </c>
      <c r="E92" s="7"/>
      <c r="F92" s="7"/>
      <c r="G92" s="8"/>
    </row>
    <row r="93" spans="1:7" ht="25.5">
      <c r="A93" s="9" t="s">
        <v>99</v>
      </c>
      <c r="B93" s="10" t="s">
        <v>4</v>
      </c>
      <c r="C93" s="13" t="s">
        <v>263</v>
      </c>
      <c r="D93" s="7">
        <v>211632</v>
      </c>
      <c r="E93" s="7">
        <v>7909.09</v>
      </c>
      <c r="F93" s="7">
        <f>D93-E93</f>
        <v>203722.91</v>
      </c>
      <c r="G93" s="8"/>
    </row>
    <row r="94" spans="1:7" ht="25.5" hidden="1">
      <c r="A94" s="9" t="s">
        <v>99</v>
      </c>
      <c r="B94" s="10" t="s">
        <v>4</v>
      </c>
      <c r="C94" s="13"/>
      <c r="D94" s="7"/>
      <c r="E94" s="7"/>
      <c r="F94" s="7"/>
      <c r="G94" s="8"/>
    </row>
    <row r="95" spans="1:7" ht="25.5" hidden="1">
      <c r="A95" s="9" t="s">
        <v>99</v>
      </c>
      <c r="B95" s="10" t="s">
        <v>4</v>
      </c>
      <c r="C95" s="13"/>
      <c r="D95" s="7"/>
      <c r="E95" s="7"/>
      <c r="F95" s="7">
        <f>D95-E95</f>
        <v>0</v>
      </c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>
        <f>D96-E96</f>
        <v>0</v>
      </c>
      <c r="G96" s="12" t="e">
        <f>E96/D96*100</f>
        <v>#DIV/0!</v>
      </c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12"/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/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 t="e">
        <f>E99/D99*100</f>
        <v>#DIV/0!</v>
      </c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/>
      <c r="G100" s="12"/>
    </row>
    <row r="101" spans="1:7" ht="25.5" hidden="1">
      <c r="A101" s="9" t="s">
        <v>99</v>
      </c>
      <c r="B101" s="10"/>
      <c r="C101" s="13"/>
      <c r="D101" s="7"/>
      <c r="E101" s="7"/>
      <c r="F101" s="7">
        <f>D101-E101</f>
        <v>0</v>
      </c>
      <c r="G101" s="12">
        <v>100</v>
      </c>
    </row>
    <row r="102" spans="1:7" ht="25.5" hidden="1">
      <c r="A102" s="9" t="s">
        <v>99</v>
      </c>
      <c r="B102" s="10" t="s">
        <v>4</v>
      </c>
      <c r="C102" s="13"/>
      <c r="D102" s="7"/>
      <c r="E102" s="7"/>
      <c r="F102" s="7">
        <f>D102-E102</f>
        <v>0</v>
      </c>
      <c r="G102" s="12" t="e">
        <f>E102/D102*100</f>
        <v>#DIV/0!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>
        <f>D103-E103</f>
        <v>0</v>
      </c>
      <c r="G103" s="8">
        <v>100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/>
      <c r="G104" s="8"/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>
        <f>D105-E105</f>
        <v>0</v>
      </c>
      <c r="G105" s="8" t="e">
        <f>E105/D105*100</f>
        <v>#DIV/0!</v>
      </c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8"/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/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 aca="true" t="shared" si="4" ref="F108:F133">D108-E108</f>
        <v>0</v>
      </c>
      <c r="G108" s="8" t="e">
        <f aca="true" t="shared" si="5" ref="G108:G119">E108/D108*100</f>
        <v>#DIV/0!</v>
      </c>
    </row>
    <row r="109" spans="1:7" ht="25.5" hidden="1">
      <c r="A109" s="9" t="s">
        <v>99</v>
      </c>
      <c r="B109" s="10" t="s">
        <v>4</v>
      </c>
      <c r="C109" s="13"/>
      <c r="D109" s="15"/>
      <c r="E109" s="15"/>
      <c r="F109" s="7">
        <f t="shared" si="4"/>
        <v>0</v>
      </c>
      <c r="G109" s="12"/>
    </row>
    <row r="110" spans="1:7" ht="12.75" hidden="1">
      <c r="A110" s="9"/>
      <c r="B110" s="10"/>
      <c r="C110" s="13"/>
      <c r="D110" s="7"/>
      <c r="E110" s="7"/>
      <c r="F110" s="7"/>
      <c r="G110" s="8"/>
    </row>
    <row r="111" spans="1:7" ht="12.75">
      <c r="A111" s="3" t="s">
        <v>103</v>
      </c>
      <c r="B111" s="4" t="s">
        <v>4</v>
      </c>
      <c r="C111" s="16" t="s">
        <v>104</v>
      </c>
      <c r="D111" s="6">
        <f aca="true" t="shared" si="6" ref="D111:E113">D112</f>
        <v>1000</v>
      </c>
      <c r="E111" s="6">
        <f t="shared" si="6"/>
        <v>0</v>
      </c>
      <c r="F111" s="7">
        <f t="shared" si="4"/>
        <v>1000</v>
      </c>
      <c r="G111" s="8"/>
    </row>
    <row r="112" spans="1:7" ht="12.75">
      <c r="A112" s="9" t="s">
        <v>105</v>
      </c>
      <c r="B112" s="10" t="s">
        <v>4</v>
      </c>
      <c r="C112" s="11" t="s">
        <v>244</v>
      </c>
      <c r="D112" s="7">
        <f t="shared" si="6"/>
        <v>1000</v>
      </c>
      <c r="E112" s="7">
        <f t="shared" si="6"/>
        <v>0</v>
      </c>
      <c r="F112" s="7">
        <f t="shared" si="4"/>
        <v>1000</v>
      </c>
      <c r="G112" s="12"/>
    </row>
    <row r="113" spans="1:7" ht="12.75">
      <c r="A113" s="9" t="s">
        <v>106</v>
      </c>
      <c r="B113" s="10" t="s">
        <v>4</v>
      </c>
      <c r="C113" s="11" t="s">
        <v>245</v>
      </c>
      <c r="D113" s="7">
        <f t="shared" si="6"/>
        <v>1000</v>
      </c>
      <c r="E113" s="7">
        <f t="shared" si="6"/>
        <v>0</v>
      </c>
      <c r="F113" s="7">
        <f t="shared" si="4"/>
        <v>1000</v>
      </c>
      <c r="G113" s="12"/>
    </row>
    <row r="114" spans="1:7" ht="12.75">
      <c r="A114" s="9" t="s">
        <v>107</v>
      </c>
      <c r="B114" s="10" t="s">
        <v>4</v>
      </c>
      <c r="C114" s="11" t="s">
        <v>246</v>
      </c>
      <c r="D114" s="7">
        <v>1000</v>
      </c>
      <c r="E114" s="7">
        <v>0</v>
      </c>
      <c r="F114" s="7">
        <f t="shared" si="4"/>
        <v>1000</v>
      </c>
      <c r="G114" s="12"/>
    </row>
    <row r="115" spans="1:7" ht="12.75">
      <c r="A115" s="9" t="s">
        <v>108</v>
      </c>
      <c r="B115" s="10" t="s">
        <v>4</v>
      </c>
      <c r="C115" s="16" t="s">
        <v>109</v>
      </c>
      <c r="D115" s="6">
        <f>D116</f>
        <v>179158</v>
      </c>
      <c r="E115" s="6">
        <f>E116</f>
        <v>0</v>
      </c>
      <c r="F115" s="6">
        <f>F116</f>
        <v>179158</v>
      </c>
      <c r="G115" s="8">
        <f t="shared" si="5"/>
        <v>0</v>
      </c>
    </row>
    <row r="116" spans="1:7" ht="25.5">
      <c r="A116" s="9" t="s">
        <v>110</v>
      </c>
      <c r="B116" s="10" t="s">
        <v>4</v>
      </c>
      <c r="C116" s="11" t="s">
        <v>255</v>
      </c>
      <c r="D116" s="7">
        <f>D117</f>
        <v>179158</v>
      </c>
      <c r="E116" s="7">
        <f>E117</f>
        <v>0</v>
      </c>
      <c r="F116" s="7">
        <f t="shared" si="4"/>
        <v>179158</v>
      </c>
      <c r="G116" s="12">
        <f t="shared" si="5"/>
        <v>0</v>
      </c>
    </row>
    <row r="117" spans="1:7" ht="25.5">
      <c r="A117" s="9" t="s">
        <v>96</v>
      </c>
      <c r="B117" s="10" t="s">
        <v>4</v>
      </c>
      <c r="C117" s="11" t="s">
        <v>255</v>
      </c>
      <c r="D117" s="7">
        <f>D118+D119+D121+D122+D123+D124+D125+D126+D127+D128+D130+D120+D129</f>
        <v>179158</v>
      </c>
      <c r="E117" s="7">
        <f>E118+E119+E121+E122+E123+E124+E125+E126+E127+E128+E130+E120+E129</f>
        <v>0</v>
      </c>
      <c r="F117" s="7">
        <f>F118+F119+F121+F122+F123+F124+F126+F127+F128+F130+F120</f>
        <v>179158</v>
      </c>
      <c r="G117" s="12">
        <f t="shared" si="5"/>
        <v>0</v>
      </c>
    </row>
    <row r="118" spans="1:7" ht="12.75">
      <c r="A118" s="9" t="s">
        <v>98</v>
      </c>
      <c r="B118" s="10" t="s">
        <v>4</v>
      </c>
      <c r="C118" s="11" t="s">
        <v>256</v>
      </c>
      <c r="D118" s="7">
        <v>125364</v>
      </c>
      <c r="E118" s="7"/>
      <c r="F118" s="7">
        <f t="shared" si="4"/>
        <v>125364</v>
      </c>
      <c r="G118" s="12">
        <f t="shared" si="5"/>
        <v>0</v>
      </c>
    </row>
    <row r="119" spans="1:7" ht="25.5">
      <c r="A119" s="9" t="s">
        <v>99</v>
      </c>
      <c r="B119" s="10" t="s">
        <v>4</v>
      </c>
      <c r="C119" s="11" t="s">
        <v>257</v>
      </c>
      <c r="D119" s="7">
        <v>37860</v>
      </c>
      <c r="E119" s="7"/>
      <c r="F119" s="7">
        <f t="shared" si="4"/>
        <v>37860</v>
      </c>
      <c r="G119" s="12">
        <f t="shared" si="5"/>
        <v>0</v>
      </c>
    </row>
    <row r="120" spans="1:7" ht="25.5">
      <c r="A120" s="9" t="s">
        <v>99</v>
      </c>
      <c r="B120" s="10"/>
      <c r="C120" s="11" t="s">
        <v>258</v>
      </c>
      <c r="D120" s="7">
        <v>3600</v>
      </c>
      <c r="E120" s="7"/>
      <c r="F120" s="7">
        <f t="shared" si="4"/>
        <v>3600</v>
      </c>
      <c r="G120" s="12"/>
    </row>
    <row r="121" spans="1:7" ht="25.5">
      <c r="A121" s="9" t="s">
        <v>99</v>
      </c>
      <c r="B121" s="10" t="s">
        <v>4</v>
      </c>
      <c r="C121" s="11" t="s">
        <v>259</v>
      </c>
      <c r="D121" s="7">
        <v>4320</v>
      </c>
      <c r="E121" s="7"/>
      <c r="F121" s="7">
        <f>D121-E121</f>
        <v>4320</v>
      </c>
      <c r="G121" s="8"/>
    </row>
    <row r="122" spans="1:7" ht="25.5">
      <c r="A122" s="9" t="s">
        <v>99</v>
      </c>
      <c r="B122" s="10"/>
      <c r="C122" s="11" t="s">
        <v>260</v>
      </c>
      <c r="D122" s="7">
        <v>5314</v>
      </c>
      <c r="E122" s="7"/>
      <c r="F122" s="7">
        <f>D122-E122</f>
        <v>5314</v>
      </c>
      <c r="G122" s="8"/>
    </row>
    <row r="123" spans="1:7" ht="25.5">
      <c r="A123" s="9" t="s">
        <v>99</v>
      </c>
      <c r="B123" s="10" t="s">
        <v>4</v>
      </c>
      <c r="C123" s="11" t="s">
        <v>261</v>
      </c>
      <c r="D123" s="7">
        <v>2700</v>
      </c>
      <c r="E123" s="7"/>
      <c r="F123" s="7">
        <f>D123-E123</f>
        <v>2700</v>
      </c>
      <c r="G123" s="8">
        <f>E123/D123*100</f>
        <v>0</v>
      </c>
    </row>
    <row r="124" spans="1:7" ht="12.75">
      <c r="A124" s="9"/>
      <c r="B124" s="10"/>
      <c r="C124" s="11"/>
      <c r="D124" s="7"/>
      <c r="E124" s="7"/>
      <c r="F124" s="7"/>
      <c r="G124" s="8"/>
    </row>
    <row r="125" spans="1:7" ht="12.75" hidden="1">
      <c r="A125" s="9"/>
      <c r="B125" s="10"/>
      <c r="C125" s="13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>
      <c r="A130" s="9"/>
      <c r="B130" s="10"/>
      <c r="C130" s="11"/>
      <c r="D130" s="7"/>
      <c r="E130" s="7"/>
      <c r="F130" s="7"/>
      <c r="G130" s="8"/>
    </row>
    <row r="131" spans="1:7" ht="12.75">
      <c r="A131" s="9" t="s">
        <v>111</v>
      </c>
      <c r="B131" s="10" t="s">
        <v>4</v>
      </c>
      <c r="C131" s="16" t="s">
        <v>112</v>
      </c>
      <c r="D131" s="6">
        <f aca="true" t="shared" si="7" ref="D131:E133">D132</f>
        <v>0</v>
      </c>
      <c r="E131" s="6">
        <f t="shared" si="7"/>
        <v>0</v>
      </c>
      <c r="F131" s="7">
        <f t="shared" si="4"/>
        <v>0</v>
      </c>
      <c r="G131" s="8"/>
    </row>
    <row r="132" spans="1:7" ht="25.5">
      <c r="A132" s="9" t="s">
        <v>113</v>
      </c>
      <c r="B132" s="10" t="s">
        <v>4</v>
      </c>
      <c r="C132" s="11" t="s">
        <v>114</v>
      </c>
      <c r="D132" s="7">
        <f t="shared" si="7"/>
        <v>0</v>
      </c>
      <c r="E132" s="7">
        <f t="shared" si="7"/>
        <v>0</v>
      </c>
      <c r="F132" s="7">
        <f t="shared" si="4"/>
        <v>0</v>
      </c>
      <c r="G132" s="12"/>
    </row>
    <row r="133" spans="1:7" ht="12.75">
      <c r="A133" s="9" t="s">
        <v>115</v>
      </c>
      <c r="B133" s="10" t="s">
        <v>4</v>
      </c>
      <c r="C133" s="11" t="s">
        <v>116</v>
      </c>
      <c r="D133" s="7">
        <f t="shared" si="7"/>
        <v>0</v>
      </c>
      <c r="E133" s="7">
        <f t="shared" si="7"/>
        <v>0</v>
      </c>
      <c r="F133" s="7">
        <f t="shared" si="4"/>
        <v>0</v>
      </c>
      <c r="G133" s="12"/>
    </row>
    <row r="134" spans="1:7" ht="12.75">
      <c r="A134" s="9" t="s">
        <v>117</v>
      </c>
      <c r="B134" s="10" t="s">
        <v>4</v>
      </c>
      <c r="C134" s="11" t="s">
        <v>118</v>
      </c>
      <c r="D134" s="7"/>
      <c r="E134" s="7"/>
      <c r="F134" s="7"/>
      <c r="G134" s="12"/>
    </row>
    <row r="135" spans="1:7" ht="12.75" hidden="1">
      <c r="A135" s="9" t="s">
        <v>119</v>
      </c>
      <c r="B135" s="10" t="s">
        <v>4</v>
      </c>
      <c r="C135" s="11" t="s">
        <v>120</v>
      </c>
      <c r="D135" s="7"/>
      <c r="E135" s="7"/>
      <c r="F135" s="7"/>
      <c r="G135" s="8"/>
    </row>
    <row r="136" spans="1:7" ht="25.5" hidden="1">
      <c r="A136" s="9" t="s">
        <v>121</v>
      </c>
      <c r="B136" s="10" t="s">
        <v>4</v>
      </c>
      <c r="C136" s="11" t="s">
        <v>122</v>
      </c>
      <c r="D136" s="7"/>
      <c r="E136" s="7"/>
      <c r="F136" s="7"/>
      <c r="G136" s="8"/>
    </row>
    <row r="137" spans="1:7" ht="12.75" hidden="1">
      <c r="A137" s="9" t="s">
        <v>123</v>
      </c>
      <c r="B137" s="10" t="s">
        <v>4</v>
      </c>
      <c r="C137" s="11" t="s">
        <v>124</v>
      </c>
      <c r="D137" s="7"/>
      <c r="E137" s="7"/>
      <c r="F137" s="7"/>
      <c r="G137" s="8"/>
    </row>
    <row r="138" spans="1:7" ht="25.5" hidden="1">
      <c r="A138" s="9" t="s">
        <v>125</v>
      </c>
      <c r="B138" s="10" t="s">
        <v>4</v>
      </c>
      <c r="C138" s="11" t="s">
        <v>126</v>
      </c>
      <c r="D138" s="7"/>
      <c r="E138" s="7"/>
      <c r="F138" s="7"/>
      <c r="G138" s="8"/>
    </row>
    <row r="139" spans="1:7" ht="12.75">
      <c r="A139" s="9" t="s">
        <v>127</v>
      </c>
      <c r="B139" s="10" t="s">
        <v>4</v>
      </c>
      <c r="C139" s="16" t="s">
        <v>128</v>
      </c>
      <c r="D139" s="6">
        <f>D140</f>
        <v>381464</v>
      </c>
      <c r="E139" s="6">
        <f>E140</f>
        <v>0</v>
      </c>
      <c r="F139" s="6">
        <f>F140</f>
        <v>381464</v>
      </c>
      <c r="G139" s="8"/>
    </row>
    <row r="140" spans="1:7" ht="153">
      <c r="A140" s="9" t="s">
        <v>129</v>
      </c>
      <c r="B140" s="10" t="s">
        <v>4</v>
      </c>
      <c r="C140" s="11" t="s">
        <v>247</v>
      </c>
      <c r="D140" s="7">
        <f>D141</f>
        <v>381464</v>
      </c>
      <c r="E140" s="7">
        <f>E141</f>
        <v>0</v>
      </c>
      <c r="F140" s="7">
        <f aca="true" t="shared" si="8" ref="F140:F145">D140-E140</f>
        <v>381464</v>
      </c>
      <c r="G140" s="8"/>
    </row>
    <row r="141" spans="1:7" ht="25.5">
      <c r="A141" s="9" t="s">
        <v>96</v>
      </c>
      <c r="B141" s="10" t="s">
        <v>4</v>
      </c>
      <c r="C141" s="11" t="s">
        <v>248</v>
      </c>
      <c r="D141" s="7">
        <f>D142+D143+D144+D145</f>
        <v>381464</v>
      </c>
      <c r="E141" s="7">
        <f>E142+E143+E144+E145</f>
        <v>0</v>
      </c>
      <c r="F141" s="7">
        <f t="shared" si="8"/>
        <v>381464</v>
      </c>
      <c r="G141" s="8"/>
    </row>
    <row r="142" spans="1:7" ht="12.75">
      <c r="A142" s="9" t="s">
        <v>130</v>
      </c>
      <c r="B142" s="10"/>
      <c r="C142" s="11"/>
      <c r="D142" s="7"/>
      <c r="E142" s="7"/>
      <c r="F142" s="7">
        <f t="shared" si="8"/>
        <v>0</v>
      </c>
      <c r="G142" s="8"/>
    </row>
    <row r="143" spans="1:7" ht="12.75">
      <c r="A143" s="9" t="s">
        <v>130</v>
      </c>
      <c r="B143" s="10"/>
      <c r="C143" s="11"/>
      <c r="D143" s="7"/>
      <c r="E143" s="7"/>
      <c r="F143" s="7">
        <f t="shared" si="8"/>
        <v>0</v>
      </c>
      <c r="G143" s="8"/>
    </row>
    <row r="144" spans="1:7" ht="12.75">
      <c r="A144" s="9" t="s">
        <v>130</v>
      </c>
      <c r="B144" s="10" t="s">
        <v>4</v>
      </c>
      <c r="C144" s="11" t="s">
        <v>249</v>
      </c>
      <c r="D144" s="7">
        <v>1464</v>
      </c>
      <c r="E144" s="7"/>
      <c r="F144" s="7">
        <f t="shared" si="8"/>
        <v>1464</v>
      </c>
      <c r="G144" s="8"/>
    </row>
    <row r="145" spans="1:7" ht="25.5">
      <c r="A145" s="9" t="s">
        <v>99</v>
      </c>
      <c r="B145" s="10"/>
      <c r="C145" s="11" t="s">
        <v>250</v>
      </c>
      <c r="D145" s="7">
        <v>380000</v>
      </c>
      <c r="E145" s="7"/>
      <c r="F145" s="7">
        <f t="shared" si="8"/>
        <v>380000</v>
      </c>
      <c r="G145" s="8"/>
    </row>
    <row r="146" spans="1:7" ht="12.75">
      <c r="A146" s="9" t="s">
        <v>131</v>
      </c>
      <c r="B146" s="10" t="s">
        <v>4</v>
      </c>
      <c r="C146" s="11" t="s">
        <v>132</v>
      </c>
      <c r="D146" s="6">
        <f>D147</f>
        <v>0</v>
      </c>
      <c r="E146" s="6">
        <f>E147</f>
        <v>0</v>
      </c>
      <c r="F146" s="7">
        <f>D146-E146</f>
        <v>0</v>
      </c>
      <c r="G146" s="8"/>
    </row>
    <row r="147" spans="1:7" ht="12.75">
      <c r="A147" s="9" t="s">
        <v>133</v>
      </c>
      <c r="B147" s="10" t="s">
        <v>4</v>
      </c>
      <c r="C147" s="11" t="s">
        <v>134</v>
      </c>
      <c r="D147" s="7">
        <f>D148</f>
        <v>0</v>
      </c>
      <c r="E147" s="7">
        <f>E148</f>
        <v>0</v>
      </c>
      <c r="F147" s="7">
        <f>D147-E147</f>
        <v>0</v>
      </c>
      <c r="G147" s="8"/>
    </row>
    <row r="148" spans="1:7" ht="25.5">
      <c r="A148" s="9" t="s">
        <v>96</v>
      </c>
      <c r="B148" s="10" t="s">
        <v>4</v>
      </c>
      <c r="C148" s="11" t="s">
        <v>135</v>
      </c>
      <c r="D148" s="7">
        <f>D149+D150+D151</f>
        <v>0</v>
      </c>
      <c r="E148" s="7">
        <f>E149+E150+E151</f>
        <v>0</v>
      </c>
      <c r="F148" s="7">
        <f>D148-E148</f>
        <v>0</v>
      </c>
      <c r="G148" s="8"/>
    </row>
    <row r="149" spans="1:7" ht="12.75">
      <c r="A149" s="9" t="s">
        <v>136</v>
      </c>
      <c r="B149" s="10" t="s">
        <v>4</v>
      </c>
      <c r="C149" s="11" t="s">
        <v>137</v>
      </c>
      <c r="D149" s="7"/>
      <c r="E149" s="7"/>
      <c r="F149" s="7"/>
      <c r="G149" s="8"/>
    </row>
    <row r="150" spans="1:7" ht="25.5">
      <c r="A150" s="9" t="s">
        <v>99</v>
      </c>
      <c r="B150" s="10" t="s">
        <v>4</v>
      </c>
      <c r="C150" s="13" t="s">
        <v>138</v>
      </c>
      <c r="D150" s="7"/>
      <c r="E150" s="7"/>
      <c r="F150" s="7"/>
      <c r="G150" s="8"/>
    </row>
    <row r="151" spans="1:7" ht="25.5">
      <c r="A151" s="9" t="s">
        <v>99</v>
      </c>
      <c r="B151" s="10" t="s">
        <v>4</v>
      </c>
      <c r="C151" s="13" t="s">
        <v>139</v>
      </c>
      <c r="D151" s="7"/>
      <c r="E151" s="7"/>
      <c r="F151" s="7"/>
      <c r="G151" s="8"/>
    </row>
    <row r="152" spans="1:7" ht="12.75" hidden="1">
      <c r="A152" s="9" t="s">
        <v>140</v>
      </c>
      <c r="B152" s="10" t="s">
        <v>4</v>
      </c>
      <c r="C152" s="11" t="s">
        <v>141</v>
      </c>
      <c r="D152" s="7"/>
      <c r="E152" s="7"/>
      <c r="F152" s="7"/>
      <c r="G152" s="8"/>
    </row>
    <row r="153" spans="1:7" ht="38.25" hidden="1">
      <c r="A153" s="9" t="s">
        <v>142</v>
      </c>
      <c r="B153" s="10" t="s">
        <v>4</v>
      </c>
      <c r="C153" s="11" t="s">
        <v>143</v>
      </c>
      <c r="D153" s="7"/>
      <c r="E153" s="7"/>
      <c r="F153" s="7"/>
      <c r="G153" s="8"/>
    </row>
    <row r="154" spans="1:7" ht="25.5" hidden="1">
      <c r="A154" s="9" t="s">
        <v>96</v>
      </c>
      <c r="B154" s="10" t="s">
        <v>4</v>
      </c>
      <c r="C154" s="11" t="s">
        <v>144</v>
      </c>
      <c r="D154" s="7"/>
      <c r="E154" s="7"/>
      <c r="F154" s="7"/>
      <c r="G154" s="8"/>
    </row>
    <row r="155" spans="1:7" ht="12.75" hidden="1">
      <c r="A155" s="9" t="s">
        <v>145</v>
      </c>
      <c r="B155" s="10" t="s">
        <v>4</v>
      </c>
      <c r="C155" s="11" t="s">
        <v>146</v>
      </c>
      <c r="D155" s="7"/>
      <c r="E155" s="7"/>
      <c r="F155" s="7"/>
      <c r="G155" s="8"/>
    </row>
    <row r="156" spans="1:7" ht="12.75" hidden="1">
      <c r="A156" s="9" t="s">
        <v>147</v>
      </c>
      <c r="B156" s="10" t="s">
        <v>4</v>
      </c>
      <c r="C156" s="11" t="s">
        <v>148</v>
      </c>
      <c r="D156" s="7"/>
      <c r="E156" s="7"/>
      <c r="F156" s="7"/>
      <c r="G156" s="8"/>
    </row>
    <row r="157" spans="1:7" ht="25.5" hidden="1">
      <c r="A157" s="9" t="s">
        <v>96</v>
      </c>
      <c r="B157" s="10" t="s">
        <v>4</v>
      </c>
      <c r="C157" s="11" t="s">
        <v>149</v>
      </c>
      <c r="D157" s="7"/>
      <c r="E157" s="7"/>
      <c r="F157" s="7"/>
      <c r="G157" s="8"/>
    </row>
    <row r="158" spans="1:7" ht="25.5" hidden="1">
      <c r="A158" s="9" t="s">
        <v>150</v>
      </c>
      <c r="B158" s="10" t="s">
        <v>4</v>
      </c>
      <c r="C158" s="11" t="s">
        <v>151</v>
      </c>
      <c r="D158" s="7"/>
      <c r="E158" s="7"/>
      <c r="F158" s="7"/>
      <c r="G158" s="8"/>
    </row>
    <row r="159" spans="1:7" ht="38.25" hidden="1">
      <c r="A159" s="9" t="s">
        <v>152</v>
      </c>
      <c r="B159" s="10" t="s">
        <v>4</v>
      </c>
      <c r="C159" s="11" t="s">
        <v>153</v>
      </c>
      <c r="D159" s="7"/>
      <c r="E159" s="7"/>
      <c r="F159" s="7"/>
      <c r="G159" s="8"/>
    </row>
    <row r="160" spans="1:7" ht="12.75" hidden="1">
      <c r="A160" s="9" t="s">
        <v>123</v>
      </c>
      <c r="B160" s="10" t="s">
        <v>4</v>
      </c>
      <c r="C160" s="11" t="s">
        <v>154</v>
      </c>
      <c r="D160" s="7"/>
      <c r="E160" s="7"/>
      <c r="F160" s="7"/>
      <c r="G160" s="8"/>
    </row>
    <row r="161" spans="1:7" ht="38.25" hidden="1">
      <c r="A161" s="9" t="s">
        <v>155</v>
      </c>
      <c r="B161" s="10" t="s">
        <v>4</v>
      </c>
      <c r="C161" s="11" t="s">
        <v>156</v>
      </c>
      <c r="D161" s="7"/>
      <c r="E161" s="7"/>
      <c r="F161" s="7"/>
      <c r="G161" s="8"/>
    </row>
    <row r="162" spans="1:7" ht="25.5" hidden="1">
      <c r="A162" s="9" t="s">
        <v>99</v>
      </c>
      <c r="B162" s="10" t="s">
        <v>4</v>
      </c>
      <c r="C162" s="11" t="s">
        <v>157</v>
      </c>
      <c r="D162" s="7"/>
      <c r="E162" s="7"/>
      <c r="F162" s="7"/>
      <c r="G162" s="8"/>
    </row>
    <row r="163" spans="1:7" ht="12.75">
      <c r="A163" s="9" t="s">
        <v>158</v>
      </c>
      <c r="B163" s="10" t="s">
        <v>4</v>
      </c>
      <c r="C163" s="11" t="s">
        <v>159</v>
      </c>
      <c r="D163" s="7"/>
      <c r="E163" s="7"/>
      <c r="F163" s="7"/>
      <c r="G163" s="8"/>
    </row>
    <row r="164" spans="1:7" ht="51">
      <c r="A164" s="9" t="s">
        <v>160</v>
      </c>
      <c r="B164" s="10" t="s">
        <v>4</v>
      </c>
      <c r="C164" s="11" t="s">
        <v>161</v>
      </c>
      <c r="D164" s="7"/>
      <c r="E164" s="7"/>
      <c r="F164" s="7"/>
      <c r="G164" s="8"/>
    </row>
    <row r="165" spans="1:7" ht="12.75">
      <c r="A165" s="9" t="s">
        <v>162</v>
      </c>
      <c r="B165" s="10" t="s">
        <v>4</v>
      </c>
      <c r="C165" s="11" t="s">
        <v>163</v>
      </c>
      <c r="D165" s="7"/>
      <c r="E165" s="7"/>
      <c r="F165" s="7"/>
      <c r="G165" s="8"/>
    </row>
    <row r="166" spans="1:7" ht="12.75">
      <c r="A166" s="9" t="s">
        <v>164</v>
      </c>
      <c r="B166" s="10" t="s">
        <v>4</v>
      </c>
      <c r="C166" s="11" t="s">
        <v>165</v>
      </c>
      <c r="D166" s="7"/>
      <c r="E166" s="7"/>
      <c r="F166" s="7"/>
      <c r="G166" s="8"/>
    </row>
    <row r="167" spans="1:7" ht="12.75">
      <c r="A167" s="9" t="s">
        <v>166</v>
      </c>
      <c r="B167" s="10" t="s">
        <v>4</v>
      </c>
      <c r="C167" s="11" t="s">
        <v>167</v>
      </c>
      <c r="D167" s="7"/>
      <c r="E167" s="7"/>
      <c r="F167" s="7"/>
      <c r="G167" s="8"/>
    </row>
    <row r="168" spans="1:7" ht="25.5">
      <c r="A168" s="9" t="s">
        <v>96</v>
      </c>
      <c r="B168" s="10" t="s">
        <v>4</v>
      </c>
      <c r="C168" s="11" t="s">
        <v>168</v>
      </c>
      <c r="D168" s="7"/>
      <c r="E168" s="7"/>
      <c r="F168" s="7"/>
      <c r="G168" s="8"/>
    </row>
    <row r="169" spans="1:7" ht="12.75">
      <c r="A169" s="9" t="s">
        <v>130</v>
      </c>
      <c r="B169" s="10" t="s">
        <v>4</v>
      </c>
      <c r="C169" s="11" t="s">
        <v>169</v>
      </c>
      <c r="D169" s="7"/>
      <c r="E169" s="7"/>
      <c r="F169" s="7"/>
      <c r="G169" s="8"/>
    </row>
    <row r="170" spans="1:7" ht="25.5">
      <c r="A170" s="9" t="s">
        <v>99</v>
      </c>
      <c r="B170" s="10" t="s">
        <v>4</v>
      </c>
      <c r="C170" s="11" t="s">
        <v>170</v>
      </c>
      <c r="D170" s="7"/>
      <c r="E170" s="7"/>
      <c r="F170" s="7"/>
      <c r="G170" s="8"/>
    </row>
    <row r="171" spans="1:7" ht="12.75">
      <c r="A171" s="9" t="s">
        <v>171</v>
      </c>
      <c r="B171" s="10" t="s">
        <v>4</v>
      </c>
      <c r="C171" s="16" t="s">
        <v>172</v>
      </c>
      <c r="D171" s="6">
        <f>D172+D179+D185+D189+D192</f>
        <v>498000</v>
      </c>
      <c r="E171" s="6">
        <f>E172+E179+E185+E189+E192</f>
        <v>39427.21</v>
      </c>
      <c r="F171" s="6">
        <f>F172+F179+F185+F189+F192</f>
        <v>458572.79</v>
      </c>
      <c r="G171" s="8">
        <f>E171/D171*100</f>
        <v>7.917110441767068</v>
      </c>
    </row>
    <row r="172" spans="1:7" ht="12.75">
      <c r="A172" s="9" t="s">
        <v>173</v>
      </c>
      <c r="B172" s="10" t="s">
        <v>4</v>
      </c>
      <c r="C172" s="16" t="s">
        <v>251</v>
      </c>
      <c r="D172" s="6">
        <f>D173</f>
        <v>98000</v>
      </c>
      <c r="E172" s="6">
        <f>E173</f>
        <v>39427.21</v>
      </c>
      <c r="F172" s="6">
        <f>D172-E172</f>
        <v>58572.79</v>
      </c>
      <c r="G172" s="8">
        <f>E172/D172*100</f>
        <v>40.23184693877551</v>
      </c>
    </row>
    <row r="173" spans="1:7" ht="25.5">
      <c r="A173" s="9" t="s">
        <v>96</v>
      </c>
      <c r="B173" s="10" t="s">
        <v>4</v>
      </c>
      <c r="C173" s="11" t="s">
        <v>252</v>
      </c>
      <c r="D173" s="7">
        <f>D174+D175+D176+D177+D178</f>
        <v>98000</v>
      </c>
      <c r="E173" s="7">
        <f>E174+E175+E176+E177+E178</f>
        <v>39427.21</v>
      </c>
      <c r="F173" s="7">
        <f>D173-E173</f>
        <v>58572.79</v>
      </c>
      <c r="G173" s="8">
        <f>E173/D173*100</f>
        <v>40.23184693877551</v>
      </c>
    </row>
    <row r="174" spans="1:7" ht="12.75">
      <c r="A174" s="9" t="s">
        <v>174</v>
      </c>
      <c r="B174" s="10" t="s">
        <v>4</v>
      </c>
      <c r="C174" s="11" t="s">
        <v>253</v>
      </c>
      <c r="D174" s="7">
        <v>98000</v>
      </c>
      <c r="E174" s="7">
        <v>39427.21</v>
      </c>
      <c r="F174" s="7">
        <f>D174-E174</f>
        <v>58572.79</v>
      </c>
      <c r="G174" s="8"/>
    </row>
    <row r="175" spans="1:7" ht="12.75">
      <c r="A175" s="9" t="s">
        <v>174</v>
      </c>
      <c r="B175" s="10" t="s">
        <v>4</v>
      </c>
      <c r="C175" s="11"/>
      <c r="D175" s="7"/>
      <c r="E175" s="7"/>
      <c r="F175" s="7">
        <f>D175-E175</f>
        <v>0</v>
      </c>
      <c r="G175" s="8" t="e">
        <f>E175/D175*100</f>
        <v>#DIV/0!</v>
      </c>
    </row>
    <row r="176" spans="1:7" ht="25.5">
      <c r="A176" s="9" t="s">
        <v>99</v>
      </c>
      <c r="B176" s="10" t="s">
        <v>4</v>
      </c>
      <c r="C176" s="13" t="s">
        <v>175</v>
      </c>
      <c r="D176" s="7"/>
      <c r="E176" s="7"/>
      <c r="F176" s="7"/>
      <c r="G176" s="8"/>
    </row>
    <row r="177" spans="1:7" ht="25.5">
      <c r="A177" s="9" t="s">
        <v>99</v>
      </c>
      <c r="B177" s="10" t="s">
        <v>4</v>
      </c>
      <c r="C177" s="13" t="s">
        <v>176</v>
      </c>
      <c r="D177" s="7"/>
      <c r="E177" s="7"/>
      <c r="F177" s="7"/>
      <c r="G177" s="8"/>
    </row>
    <row r="178" spans="1:7" ht="25.5">
      <c r="A178" s="9" t="s">
        <v>99</v>
      </c>
      <c r="B178" s="10" t="s">
        <v>4</v>
      </c>
      <c r="C178" s="13" t="s">
        <v>177</v>
      </c>
      <c r="D178" s="7"/>
      <c r="E178" s="7"/>
      <c r="F178" s="7"/>
      <c r="G178" s="8"/>
    </row>
    <row r="179" spans="1:7" ht="38.25" hidden="1">
      <c r="A179" s="9" t="s">
        <v>178</v>
      </c>
      <c r="B179" s="10" t="s">
        <v>4</v>
      </c>
      <c r="C179" s="16" t="s">
        <v>179</v>
      </c>
      <c r="D179" s="6">
        <f>D180</f>
        <v>0</v>
      </c>
      <c r="E179" s="6">
        <f>E180</f>
        <v>0</v>
      </c>
      <c r="F179" s="6">
        <f>D179-E179</f>
        <v>0</v>
      </c>
      <c r="G179" s="8"/>
    </row>
    <row r="180" spans="1:7" ht="25.5" hidden="1">
      <c r="A180" s="9" t="s">
        <v>96</v>
      </c>
      <c r="B180" s="10" t="s">
        <v>4</v>
      </c>
      <c r="C180" s="11" t="s">
        <v>180</v>
      </c>
      <c r="D180" s="7">
        <f>D181+D182+D183+D184</f>
        <v>0</v>
      </c>
      <c r="E180" s="7">
        <f>E181+E182+E183+E184</f>
        <v>0</v>
      </c>
      <c r="F180" s="7">
        <f>D180-E180</f>
        <v>0</v>
      </c>
      <c r="G180" s="8"/>
    </row>
    <row r="181" spans="1:7" ht="25.5" hidden="1">
      <c r="A181" s="9" t="s">
        <v>181</v>
      </c>
      <c r="B181" s="10" t="s">
        <v>4</v>
      </c>
      <c r="C181" s="11" t="s">
        <v>182</v>
      </c>
      <c r="D181" s="7"/>
      <c r="E181" s="7"/>
      <c r="F181" s="7"/>
      <c r="G181" s="8"/>
    </row>
    <row r="182" spans="1:7" ht="25.5" hidden="1">
      <c r="A182" s="9" t="s">
        <v>99</v>
      </c>
      <c r="B182" s="10" t="s">
        <v>4</v>
      </c>
      <c r="C182" s="11" t="s">
        <v>183</v>
      </c>
      <c r="D182" s="7"/>
      <c r="E182" s="7"/>
      <c r="F182" s="7"/>
      <c r="G182" s="8">
        <v>100</v>
      </c>
    </row>
    <row r="183" spans="1:7" ht="25.5" hidden="1">
      <c r="A183" s="9" t="s">
        <v>99</v>
      </c>
      <c r="B183" s="10" t="s">
        <v>4</v>
      </c>
      <c r="C183" s="11" t="s">
        <v>184</v>
      </c>
      <c r="D183" s="7"/>
      <c r="E183" s="7"/>
      <c r="F183" s="7"/>
      <c r="G183" s="8"/>
    </row>
    <row r="184" spans="1:7" ht="25.5" hidden="1">
      <c r="A184" s="9" t="s">
        <v>99</v>
      </c>
      <c r="B184" s="10" t="s">
        <v>4</v>
      </c>
      <c r="C184" s="11" t="s">
        <v>185</v>
      </c>
      <c r="D184" s="7"/>
      <c r="E184" s="7"/>
      <c r="F184" s="7"/>
      <c r="G184" s="8"/>
    </row>
    <row r="185" spans="1:7" ht="12.75" hidden="1">
      <c r="A185" s="9" t="s">
        <v>186</v>
      </c>
      <c r="B185" s="10" t="s">
        <v>4</v>
      </c>
      <c r="C185" s="16" t="s">
        <v>187</v>
      </c>
      <c r="D185" s="6">
        <f>D186</f>
        <v>0</v>
      </c>
      <c r="E185" s="6">
        <f>E186</f>
        <v>0</v>
      </c>
      <c r="F185" s="6">
        <f>F186</f>
        <v>0</v>
      </c>
      <c r="G185" s="8"/>
    </row>
    <row r="186" spans="1:7" ht="25.5" hidden="1">
      <c r="A186" s="9" t="s">
        <v>96</v>
      </c>
      <c r="B186" s="10" t="s">
        <v>4</v>
      </c>
      <c r="C186" s="11" t="s">
        <v>188</v>
      </c>
      <c r="D186" s="15">
        <f>D187+D188</f>
        <v>0</v>
      </c>
      <c r="E186" s="15">
        <f>E187+E188</f>
        <v>0</v>
      </c>
      <c r="F186" s="15">
        <f>F187+F188</f>
        <v>0</v>
      </c>
      <c r="G186" s="8"/>
    </row>
    <row r="187" spans="1:7" ht="12.75" hidden="1">
      <c r="A187" s="9" t="s">
        <v>136</v>
      </c>
      <c r="B187" s="10" t="s">
        <v>4</v>
      </c>
      <c r="C187" s="11" t="s">
        <v>189</v>
      </c>
      <c r="D187" s="7"/>
      <c r="E187" s="7"/>
      <c r="F187" s="7"/>
      <c r="G187" s="8"/>
    </row>
    <row r="188" spans="1:7" ht="25.5" hidden="1">
      <c r="A188" s="9" t="s">
        <v>99</v>
      </c>
      <c r="B188" s="10" t="s">
        <v>4</v>
      </c>
      <c r="C188" s="11" t="s">
        <v>190</v>
      </c>
      <c r="D188" s="7"/>
      <c r="E188" s="7"/>
      <c r="F188" s="7"/>
      <c r="G188" s="8"/>
    </row>
    <row r="189" spans="1:7" ht="12.75" hidden="1">
      <c r="A189" s="9" t="s">
        <v>191</v>
      </c>
      <c r="B189" s="10" t="s">
        <v>4</v>
      </c>
      <c r="C189" s="16" t="s">
        <v>192</v>
      </c>
      <c r="D189" s="6">
        <f aca="true" t="shared" si="9" ref="D189:F190">D190</f>
        <v>0</v>
      </c>
      <c r="E189" s="6">
        <f t="shared" si="9"/>
        <v>0</v>
      </c>
      <c r="F189" s="6">
        <f t="shared" si="9"/>
        <v>0</v>
      </c>
      <c r="G189" s="8"/>
    </row>
    <row r="190" spans="1:7" ht="25.5" hidden="1">
      <c r="A190" s="9" t="s">
        <v>96</v>
      </c>
      <c r="B190" s="10" t="s">
        <v>4</v>
      </c>
      <c r="C190" s="11" t="s">
        <v>193</v>
      </c>
      <c r="D190" s="7">
        <f t="shared" si="9"/>
        <v>0</v>
      </c>
      <c r="E190" s="7">
        <f t="shared" si="9"/>
        <v>0</v>
      </c>
      <c r="F190" s="7">
        <f t="shared" si="9"/>
        <v>0</v>
      </c>
      <c r="G190" s="8"/>
    </row>
    <row r="191" spans="1:7" ht="25.5" hidden="1">
      <c r="A191" s="9" t="s">
        <v>194</v>
      </c>
      <c r="B191" s="10" t="s">
        <v>4</v>
      </c>
      <c r="C191" s="11" t="s">
        <v>195</v>
      </c>
      <c r="D191" s="7"/>
      <c r="E191" s="7"/>
      <c r="F191" s="7"/>
      <c r="G191" s="8"/>
    </row>
    <row r="192" spans="1:7" ht="25.5">
      <c r="A192" s="3" t="s">
        <v>196</v>
      </c>
      <c r="B192" s="4" t="s">
        <v>4</v>
      </c>
      <c r="C192" s="16" t="s">
        <v>197</v>
      </c>
      <c r="D192" s="6">
        <f>D193</f>
        <v>400000</v>
      </c>
      <c r="E192" s="6">
        <f>E193</f>
        <v>0</v>
      </c>
      <c r="F192" s="6">
        <f>D192-E192</f>
        <v>400000</v>
      </c>
      <c r="G192" s="8">
        <f>E192/D192*100</f>
        <v>0</v>
      </c>
    </row>
    <row r="193" spans="1:7" ht="25.5">
      <c r="A193" s="9" t="s">
        <v>96</v>
      </c>
      <c r="B193" s="10" t="s">
        <v>4</v>
      </c>
      <c r="C193" s="11" t="s">
        <v>198</v>
      </c>
      <c r="D193" s="6">
        <f>D194+D195+D196+D197+D198+D199+D200+D201</f>
        <v>400000</v>
      </c>
      <c r="E193" s="6">
        <f>E194+E195+E196+E197+E198+E199+E200+E201+E202+E203+E204+E205+E206+E207+E208</f>
        <v>0</v>
      </c>
      <c r="F193" s="7">
        <f>D193-E193</f>
        <v>400000</v>
      </c>
      <c r="G193" s="8">
        <f>E193/D193*100</f>
        <v>0</v>
      </c>
    </row>
    <row r="194" spans="1:7" ht="12.75">
      <c r="A194" s="9" t="s">
        <v>117</v>
      </c>
      <c r="B194" s="10" t="s">
        <v>4</v>
      </c>
      <c r="C194" s="11" t="s">
        <v>199</v>
      </c>
      <c r="D194" s="7"/>
      <c r="E194" s="7"/>
      <c r="F194" s="7">
        <f aca="true" t="shared" si="10" ref="F194:F257">D194-E194</f>
        <v>0</v>
      </c>
      <c r="G194" s="8"/>
    </row>
    <row r="195" spans="1:7" ht="25.5">
      <c r="A195" s="9" t="s">
        <v>99</v>
      </c>
      <c r="B195" s="10" t="s">
        <v>4</v>
      </c>
      <c r="C195" s="13" t="s">
        <v>200</v>
      </c>
      <c r="D195" s="7"/>
      <c r="E195" s="7"/>
      <c r="F195" s="7">
        <f t="shared" si="10"/>
        <v>0</v>
      </c>
      <c r="G195" s="8"/>
    </row>
    <row r="196" spans="1:7" ht="25.5">
      <c r="A196" s="9" t="s">
        <v>99</v>
      </c>
      <c r="B196" s="10" t="s">
        <v>4</v>
      </c>
      <c r="C196" s="13" t="s">
        <v>201</v>
      </c>
      <c r="D196" s="7"/>
      <c r="E196" s="7"/>
      <c r="F196" s="7">
        <f t="shared" si="10"/>
        <v>0</v>
      </c>
      <c r="G196" s="8"/>
    </row>
    <row r="197" spans="1:7" ht="25.5">
      <c r="A197" s="9" t="s">
        <v>99</v>
      </c>
      <c r="B197" s="10" t="s">
        <v>4</v>
      </c>
      <c r="C197" s="13" t="s">
        <v>202</v>
      </c>
      <c r="D197" s="7"/>
      <c r="E197" s="7"/>
      <c r="F197" s="7"/>
      <c r="G197" s="8"/>
    </row>
    <row r="198" spans="1:7" ht="25.5">
      <c r="A198" s="9" t="s">
        <v>99</v>
      </c>
      <c r="B198" s="10" t="s">
        <v>4</v>
      </c>
      <c r="C198" s="13" t="s">
        <v>203</v>
      </c>
      <c r="D198" s="7"/>
      <c r="E198" s="7"/>
      <c r="F198" s="7"/>
      <c r="G198" s="8"/>
    </row>
    <row r="199" spans="1:7" ht="25.5">
      <c r="A199" s="9" t="s">
        <v>99</v>
      </c>
      <c r="B199" s="10" t="s">
        <v>4</v>
      </c>
      <c r="C199" s="13" t="s">
        <v>204</v>
      </c>
      <c r="D199" s="7"/>
      <c r="E199" s="7"/>
      <c r="F199" s="7">
        <f t="shared" si="10"/>
        <v>0</v>
      </c>
      <c r="G199" s="8"/>
    </row>
    <row r="200" spans="1:7" ht="25.5">
      <c r="A200" s="9" t="s">
        <v>99</v>
      </c>
      <c r="B200" s="10"/>
      <c r="C200" s="13" t="s">
        <v>205</v>
      </c>
      <c r="D200" s="7"/>
      <c r="E200" s="7"/>
      <c r="F200" s="7">
        <f t="shared" si="10"/>
        <v>0</v>
      </c>
      <c r="G200" s="8"/>
    </row>
    <row r="201" spans="1:7" ht="25.5">
      <c r="A201" s="9" t="s">
        <v>99</v>
      </c>
      <c r="B201" s="10"/>
      <c r="C201" s="13" t="s">
        <v>254</v>
      </c>
      <c r="D201" s="7">
        <v>400000</v>
      </c>
      <c r="E201" s="7"/>
      <c r="F201" s="7">
        <f t="shared" si="10"/>
        <v>400000</v>
      </c>
      <c r="G201" s="8"/>
    </row>
    <row r="202" spans="1:7" ht="12.75" hidden="1">
      <c r="A202" s="9"/>
      <c r="B202" s="10"/>
      <c r="C202" s="13"/>
      <c r="D202" s="7"/>
      <c r="E202" s="7"/>
      <c r="F202" s="7">
        <f t="shared" si="10"/>
        <v>0</v>
      </c>
      <c r="G202" s="8"/>
    </row>
    <row r="203" spans="1:7" ht="12.75" hidden="1">
      <c r="A203" s="9"/>
      <c r="B203" s="10"/>
      <c r="C203" s="13"/>
      <c r="D203" s="7"/>
      <c r="E203" s="7"/>
      <c r="F203" s="7">
        <f t="shared" si="10"/>
        <v>0</v>
      </c>
      <c r="G203" s="8"/>
    </row>
    <row r="204" spans="1:7" ht="12.75" hidden="1">
      <c r="A204" s="9"/>
      <c r="B204" s="10"/>
      <c r="C204" s="13"/>
      <c r="D204" s="7"/>
      <c r="E204" s="7"/>
      <c r="F204" s="7">
        <f t="shared" si="10"/>
        <v>0</v>
      </c>
      <c r="G204" s="8"/>
    </row>
    <row r="205" spans="1:7" ht="12.75" hidden="1">
      <c r="A205" s="9"/>
      <c r="B205" s="10"/>
      <c r="C205" s="13"/>
      <c r="D205" s="7"/>
      <c r="E205" s="7"/>
      <c r="F205" s="7">
        <f t="shared" si="10"/>
        <v>0</v>
      </c>
      <c r="G205" s="8"/>
    </row>
    <row r="206" spans="1:7" ht="12.75" hidden="1">
      <c r="A206" s="9"/>
      <c r="B206" s="10"/>
      <c r="C206" s="13"/>
      <c r="D206" s="7"/>
      <c r="E206" s="7"/>
      <c r="F206" s="7">
        <f t="shared" si="10"/>
        <v>0</v>
      </c>
      <c r="G206" s="8"/>
    </row>
    <row r="207" spans="1:7" ht="12.75" hidden="1">
      <c r="A207" s="9"/>
      <c r="B207" s="10"/>
      <c r="C207" s="13"/>
      <c r="D207" s="7"/>
      <c r="E207" s="7"/>
      <c r="F207" s="7">
        <f t="shared" si="10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10"/>
        <v>0</v>
      </c>
      <c r="G208" s="8"/>
    </row>
    <row r="209" spans="1:7" ht="12.75" hidden="1">
      <c r="A209" s="9"/>
      <c r="B209" s="10"/>
      <c r="C209" s="11"/>
      <c r="D209" s="7"/>
      <c r="E209" s="7"/>
      <c r="F209" s="7">
        <f t="shared" si="10"/>
        <v>0</v>
      </c>
      <c r="G209" s="8"/>
    </row>
    <row r="210" spans="1:7" ht="12.75" hidden="1">
      <c r="A210" s="9"/>
      <c r="B210" s="10"/>
      <c r="C210" s="11"/>
      <c r="D210" s="7"/>
      <c r="E210" s="7"/>
      <c r="F210" s="7">
        <f t="shared" si="10"/>
        <v>0</v>
      </c>
      <c r="G210" s="8"/>
    </row>
    <row r="211" spans="1:7" ht="12.75" hidden="1">
      <c r="A211" s="9"/>
      <c r="B211" s="10"/>
      <c r="C211" s="11"/>
      <c r="D211" s="7"/>
      <c r="E211" s="7"/>
      <c r="F211" s="7">
        <f t="shared" si="10"/>
        <v>0</v>
      </c>
      <c r="G211" s="8"/>
    </row>
    <row r="212" spans="1:7" ht="12.75" hidden="1">
      <c r="A212" s="9"/>
      <c r="B212" s="10"/>
      <c r="C212" s="11"/>
      <c r="D212" s="7"/>
      <c r="E212" s="7"/>
      <c r="F212" s="7">
        <f t="shared" si="10"/>
        <v>0</v>
      </c>
      <c r="G212" s="8"/>
    </row>
    <row r="213" spans="1:7" ht="12.75" hidden="1">
      <c r="A213" s="9"/>
      <c r="B213" s="10"/>
      <c r="C213" s="13"/>
      <c r="D213" s="7"/>
      <c r="E213" s="7"/>
      <c r="F213" s="7">
        <f t="shared" si="10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10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10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10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10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10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10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10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0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0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0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0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0"/>
        <v>0</v>
      </c>
      <c r="G225" s="8"/>
    </row>
    <row r="226" spans="1:7" ht="12.75" hidden="1">
      <c r="A226" s="9"/>
      <c r="B226" s="10"/>
      <c r="C226" s="11"/>
      <c r="D226" s="7"/>
      <c r="E226" s="7"/>
      <c r="F226" s="7">
        <f t="shared" si="10"/>
        <v>0</v>
      </c>
      <c r="G226" s="8"/>
    </row>
    <row r="227" spans="1:7" ht="12.75" hidden="1">
      <c r="A227" s="9"/>
      <c r="B227" s="10"/>
      <c r="C227" s="11"/>
      <c r="D227" s="7"/>
      <c r="E227" s="7"/>
      <c r="F227" s="7">
        <f t="shared" si="10"/>
        <v>0</v>
      </c>
      <c r="G227" s="8"/>
    </row>
    <row r="228" spans="1:7" ht="12.75" hidden="1">
      <c r="A228" s="9"/>
      <c r="B228" s="10"/>
      <c r="C228" s="11"/>
      <c r="D228" s="7"/>
      <c r="E228" s="7"/>
      <c r="F228" s="7">
        <f t="shared" si="10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10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0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10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10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0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0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10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10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0"/>
        <v>0</v>
      </c>
      <c r="G237" s="8"/>
    </row>
    <row r="238" spans="1:7" ht="12.75" hidden="1">
      <c r="A238" s="9"/>
      <c r="B238" s="10"/>
      <c r="C238" s="11"/>
      <c r="D238" s="7"/>
      <c r="E238" s="7"/>
      <c r="F238" s="7">
        <f t="shared" si="10"/>
        <v>0</v>
      </c>
      <c r="G238" s="8"/>
    </row>
    <row r="239" spans="1:7" ht="12.75" hidden="1">
      <c r="A239" s="9"/>
      <c r="B239" s="10"/>
      <c r="C239" s="11"/>
      <c r="D239" s="7"/>
      <c r="E239" s="7"/>
      <c r="F239" s="7">
        <f t="shared" si="10"/>
        <v>0</v>
      </c>
      <c r="G239" s="8"/>
    </row>
    <row r="240" spans="1:7" ht="12.75" hidden="1">
      <c r="A240" s="9"/>
      <c r="B240" s="10"/>
      <c r="C240" s="11"/>
      <c r="D240" s="7"/>
      <c r="E240" s="7"/>
      <c r="F240" s="7">
        <f t="shared" si="10"/>
        <v>0</v>
      </c>
      <c r="G240" s="8"/>
    </row>
    <row r="241" spans="1:7" ht="12.75" hidden="1">
      <c r="A241" s="9"/>
      <c r="B241" s="10"/>
      <c r="C241" s="11"/>
      <c r="D241" s="7"/>
      <c r="E241" s="7"/>
      <c r="F241" s="7">
        <f t="shared" si="10"/>
        <v>0</v>
      </c>
      <c r="G241" s="8"/>
    </row>
    <row r="242" spans="1:7" ht="12.75" hidden="1">
      <c r="A242" s="9"/>
      <c r="B242" s="10"/>
      <c r="C242" s="11"/>
      <c r="D242" s="7"/>
      <c r="E242" s="7"/>
      <c r="F242" s="7">
        <f t="shared" si="10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10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10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10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0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0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0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0"/>
        <v>0</v>
      </c>
      <c r="G249" s="8"/>
    </row>
    <row r="250" spans="1:7" ht="12.75" hidden="1">
      <c r="A250" s="3"/>
      <c r="B250" s="4"/>
      <c r="C250" s="5"/>
      <c r="D250" s="6"/>
      <c r="E250" s="6"/>
      <c r="F250" s="7">
        <f t="shared" si="10"/>
        <v>0</v>
      </c>
      <c r="G250" s="8"/>
    </row>
    <row r="251" spans="1:7" ht="12.75" hidden="1">
      <c r="A251" s="3"/>
      <c r="B251" s="4"/>
      <c r="C251" s="5"/>
      <c r="D251" s="6"/>
      <c r="E251" s="6"/>
      <c r="F251" s="7">
        <f t="shared" si="10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10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0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0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10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0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0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>D258-E258</f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>D259-E259</f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>D260-E260</f>
        <v>0</v>
      </c>
      <c r="G260" s="8"/>
    </row>
    <row r="261" spans="1:7" ht="25.5">
      <c r="A261" s="3" t="s">
        <v>206</v>
      </c>
      <c r="B261" s="4" t="s">
        <v>207</v>
      </c>
      <c r="C261" s="5" t="s">
        <v>4</v>
      </c>
      <c r="D261" s="6"/>
      <c r="E261" s="6"/>
      <c r="F261" s="6"/>
      <c r="G261" s="8"/>
    </row>
    <row r="262" spans="1:7" ht="12.75">
      <c r="A262" s="3" t="s">
        <v>208</v>
      </c>
      <c r="B262" s="4" t="s">
        <v>209</v>
      </c>
      <c r="C262" s="5" t="s">
        <v>210</v>
      </c>
      <c r="D262" s="6"/>
      <c r="E262" s="6">
        <v>82385.93</v>
      </c>
      <c r="F262" s="6"/>
      <c r="G262" s="8"/>
    </row>
    <row r="263" spans="1:7" ht="12.75">
      <c r="A263" s="3" t="s">
        <v>211</v>
      </c>
      <c r="B263" s="4" t="s">
        <v>212</v>
      </c>
      <c r="C263" s="5" t="s">
        <v>213</v>
      </c>
      <c r="D263" s="6"/>
      <c r="E263" s="6">
        <f>E262+E10-E68</f>
        <v>67989.96000000002</v>
      </c>
      <c r="F263" s="6"/>
      <c r="G263" s="8"/>
    </row>
    <row r="264" spans="1:7" ht="12.75">
      <c r="A264" s="3" t="s">
        <v>214</v>
      </c>
      <c r="B264" s="4" t="s">
        <v>215</v>
      </c>
      <c r="C264" s="5" t="s">
        <v>4</v>
      </c>
      <c r="D264" s="6"/>
      <c r="E264" s="6"/>
      <c r="F264" s="6"/>
      <c r="G264" s="8"/>
    </row>
    <row r="265" spans="4:7" ht="12.75">
      <c r="D265" s="17"/>
      <c r="E265" s="17"/>
      <c r="F265" s="17"/>
      <c r="G265" s="17"/>
    </row>
    <row r="266" spans="4:7" ht="12.75">
      <c r="D266" s="17" t="s">
        <v>216</v>
      </c>
      <c r="E266" s="17"/>
      <c r="F266" s="17"/>
      <c r="G266" s="17"/>
    </row>
    <row r="267" spans="1:8" ht="12.75">
      <c r="A267" s="21" t="s">
        <v>217</v>
      </c>
      <c r="B267" s="22"/>
      <c r="C267" s="22"/>
      <c r="D267" s="22"/>
      <c r="E267" s="22"/>
      <c r="F267" s="22"/>
      <c r="G267" s="22"/>
      <c r="H267" s="22"/>
    </row>
    <row r="268" spans="1:8" ht="12.75">
      <c r="A268" s="18" t="s">
        <v>218</v>
      </c>
      <c r="B268" s="1"/>
      <c r="C268" s="1"/>
      <c r="D268" s="1"/>
      <c r="E268" s="1"/>
      <c r="F268" s="1"/>
      <c r="G268" s="1"/>
      <c r="H268" s="1"/>
    </row>
    <row r="269" spans="4:7" ht="12.75">
      <c r="D269" s="17"/>
      <c r="E269" s="17"/>
      <c r="F269" s="17"/>
      <c r="G269" s="17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</sheetData>
  <mergeCells count="9">
    <mergeCell ref="A267:H267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9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7"/>
      <c r="B1" s="28"/>
      <c r="C1" s="28"/>
      <c r="D1" s="28"/>
      <c r="E1" s="28"/>
      <c r="F1" s="28"/>
      <c r="G1" s="28"/>
    </row>
    <row r="2" spans="1:7" ht="12.75">
      <c r="A2" s="29" t="s">
        <v>0</v>
      </c>
      <c r="B2" s="26"/>
      <c r="C2" s="26"/>
      <c r="D2" s="26"/>
      <c r="E2" s="26"/>
      <c r="F2" s="26"/>
      <c r="G2" s="26"/>
    </row>
    <row r="3" spans="1:7" ht="12.75">
      <c r="A3" s="23" t="s">
        <v>1</v>
      </c>
      <c r="B3" s="24"/>
      <c r="C3" s="24"/>
      <c r="D3" s="24"/>
      <c r="E3" s="24"/>
      <c r="F3" s="24"/>
      <c r="G3" s="24"/>
    </row>
    <row r="4" spans="1:7" ht="12.75">
      <c r="A4" s="23" t="s">
        <v>2</v>
      </c>
      <c r="B4" s="24"/>
      <c r="C4" s="24"/>
      <c r="D4" s="24"/>
      <c r="E4" s="24"/>
      <c r="F4" s="24"/>
      <c r="G4" s="24"/>
    </row>
    <row r="5" spans="1:7" ht="12.75">
      <c r="A5" s="23" t="s">
        <v>3</v>
      </c>
      <c r="B5" s="24"/>
      <c r="C5" s="24"/>
      <c r="D5" s="24"/>
      <c r="E5" s="24"/>
      <c r="F5" s="24"/>
      <c r="G5" s="24"/>
    </row>
    <row r="6" spans="1:7" ht="12.75">
      <c r="A6" s="23" t="s">
        <v>264</v>
      </c>
      <c r="B6" s="24"/>
      <c r="C6" s="24"/>
      <c r="D6" s="24"/>
      <c r="E6" s="24"/>
      <c r="F6" s="24"/>
      <c r="G6" s="24"/>
    </row>
    <row r="7" spans="1:7" ht="12.75">
      <c r="A7" s="23" t="s">
        <v>4</v>
      </c>
      <c r="B7" s="24"/>
      <c r="C7" s="24"/>
      <c r="D7" s="24"/>
      <c r="E7" s="24"/>
      <c r="F7" s="24"/>
      <c r="G7" s="24"/>
    </row>
    <row r="8" spans="1:7" ht="12.75">
      <c r="A8" s="25" t="s">
        <v>5</v>
      </c>
      <c r="B8" s="26"/>
      <c r="C8" s="26"/>
      <c r="D8" s="26"/>
      <c r="E8" s="26"/>
      <c r="F8" s="26"/>
      <c r="G8" s="26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</f>
        <v>2937949</v>
      </c>
      <c r="E10" s="6">
        <f>E13+E17+E18+E19+E20+E21+E22+E23+E24+E26+E27+E28+E29+E30+E31+E32+E33+E34+E35+E36+E40+E44+E48+E50+E51+E52+E53+E56+E57+E58+E59+E60+E61+E62+E64+E63+E65+E66+E67</f>
        <v>530644.9299999999</v>
      </c>
      <c r="F10" s="7">
        <f>D10-E10</f>
        <v>2407304.0700000003</v>
      </c>
      <c r="G10" s="8">
        <f>E10/D10*100</f>
        <v>18.061747497999452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48767.5</v>
      </c>
      <c r="F13" s="7">
        <f>D13-E13</f>
        <v>225232.5</v>
      </c>
      <c r="G13" s="12">
        <f>E13/D13*100</f>
        <v>17.798357664233578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48767.5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/>
      <c r="F20" s="7">
        <f t="shared" si="0"/>
        <v>0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-0.1</v>
      </c>
      <c r="F21" s="7">
        <f t="shared" si="0"/>
        <v>0.1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150</v>
      </c>
      <c r="F22" s="7">
        <f t="shared" si="0"/>
        <v>-150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220</v>
      </c>
      <c r="B25" s="10"/>
      <c r="C25" s="11" t="s">
        <v>221</v>
      </c>
      <c r="D25" s="7">
        <f>D26+D27+D28+D29</f>
        <v>380000</v>
      </c>
      <c r="E25" s="7">
        <f>E26+E27+E28+E29</f>
        <v>75721.91999999998</v>
      </c>
      <c r="F25" s="7">
        <f>F26+F27+F28+F29</f>
        <v>0</v>
      </c>
      <c r="G25" s="7">
        <f>G26+G27+G28+G29</f>
        <v>0</v>
      </c>
    </row>
    <row r="26" spans="1:7" ht="12.75">
      <c r="A26" s="9" t="s">
        <v>220</v>
      </c>
      <c r="B26" s="10"/>
      <c r="C26" s="11" t="s">
        <v>222</v>
      </c>
      <c r="D26" s="7"/>
      <c r="E26" s="7">
        <v>29965.76</v>
      </c>
      <c r="F26" s="7"/>
      <c r="G26" s="8"/>
    </row>
    <row r="27" spans="1:7" ht="12.75">
      <c r="A27" s="9" t="s">
        <v>220</v>
      </c>
      <c r="B27" s="10"/>
      <c r="C27" s="11" t="s">
        <v>223</v>
      </c>
      <c r="D27" s="7"/>
      <c r="E27" s="7">
        <v>476.23</v>
      </c>
      <c r="F27" s="7"/>
      <c r="G27" s="8"/>
    </row>
    <row r="28" spans="1:7" ht="12.75">
      <c r="A28" s="9" t="s">
        <v>220</v>
      </c>
      <c r="B28" s="10"/>
      <c r="C28" s="11" t="s">
        <v>224</v>
      </c>
      <c r="D28" s="7">
        <v>380000</v>
      </c>
      <c r="E28" s="7">
        <v>45278.56</v>
      </c>
      <c r="F28" s="7"/>
      <c r="G28" s="8"/>
    </row>
    <row r="29" spans="1:7" ht="12.75">
      <c r="A29" s="9" t="s">
        <v>220</v>
      </c>
      <c r="B29" s="10"/>
      <c r="C29" s="11" t="s">
        <v>225</v>
      </c>
      <c r="D29" s="7"/>
      <c r="E29" s="7">
        <v>1.37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/>
      <c r="F30" s="7">
        <f t="shared" si="0"/>
        <v>5000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/>
      <c r="F31" s="7">
        <f t="shared" si="0"/>
        <v>0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8267.68</v>
      </c>
      <c r="F36" s="7">
        <f t="shared" si="0"/>
        <v>167732.32</v>
      </c>
      <c r="G36" s="12">
        <f>E36/D36*100</f>
        <v>4.697545454545455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7867.82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399.86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11418.46</v>
      </c>
      <c r="F40" s="7">
        <f t="shared" si="0"/>
        <v>141581.54</v>
      </c>
      <c r="G40" s="12">
        <f>E40/D40*100</f>
        <v>7.463045751633985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10640.74</v>
      </c>
      <c r="F41" s="7"/>
      <c r="G41" s="8"/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777.72</v>
      </c>
      <c r="F42" s="7"/>
      <c r="G42" s="8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8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46489.75</v>
      </c>
      <c r="F44" s="7">
        <f>D44-E44</f>
        <v>116510.25</v>
      </c>
      <c r="G44" s="8"/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46489.75</v>
      </c>
      <c r="F45" s="7"/>
      <c r="G45" s="8"/>
    </row>
    <row r="46" spans="1:7" ht="76.5">
      <c r="A46" s="9" t="s">
        <v>49</v>
      </c>
      <c r="B46" s="10" t="s">
        <v>4</v>
      </c>
      <c r="C46" s="11" t="s">
        <v>52</v>
      </c>
      <c r="D46" s="7"/>
      <c r="E46" s="7"/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3560</v>
      </c>
      <c r="F48" s="7">
        <f aca="true" t="shared" si="1" ref="F48:F53">D48-E48</f>
        <v>11440</v>
      </c>
      <c r="G48" s="12">
        <f>E48/D48*100</f>
        <v>23.733333333333334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3560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45471.22</v>
      </c>
      <c r="F53" s="7">
        <f t="shared" si="1"/>
        <v>-15471.220000000001</v>
      </c>
      <c r="G53" s="12">
        <f>E53/D53*100</f>
        <v>151.57073333333332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45471.22</v>
      </c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850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0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/>
      <c r="F59" s="7">
        <f>D59-E59</f>
        <v>0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/>
      <c r="F60" s="7"/>
      <c r="G60" s="8"/>
    </row>
    <row r="61" spans="1:7" ht="12.75">
      <c r="A61" s="9" t="s">
        <v>77</v>
      </c>
      <c r="B61" s="10"/>
      <c r="C61" s="11" t="s">
        <v>78</v>
      </c>
      <c r="D61" s="7">
        <v>0</v>
      </c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289948.5</v>
      </c>
      <c r="F62" s="7"/>
      <c r="G62" s="12"/>
    </row>
    <row r="63" spans="1:7" ht="27" customHeight="1">
      <c r="A63" s="9" t="s">
        <v>81</v>
      </c>
      <c r="B63" s="10" t="s">
        <v>4</v>
      </c>
      <c r="C63" s="11" t="s">
        <v>82</v>
      </c>
      <c r="D63" s="7"/>
      <c r="E63" s="7"/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0</v>
      </c>
      <c r="F64" s="7">
        <f>D64-E64</f>
        <v>179158</v>
      </c>
      <c r="G64" s="12">
        <f>E64/D64*100</f>
        <v>0</v>
      </c>
    </row>
    <row r="65" spans="1:7" ht="25.5">
      <c r="A65" s="9" t="s">
        <v>85</v>
      </c>
      <c r="B65" s="10" t="s">
        <v>4</v>
      </c>
      <c r="C65" s="11" t="s">
        <v>86</v>
      </c>
      <c r="D65" s="7">
        <v>0</v>
      </c>
      <c r="E65" s="7">
        <v>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0</v>
      </c>
      <c r="F66" s="7">
        <v>0</v>
      </c>
      <c r="G66" s="12">
        <f>E66/D66*100</f>
        <v>0</v>
      </c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 t="s">
        <v>89</v>
      </c>
      <c r="B68" s="4" t="s">
        <v>90</v>
      </c>
      <c r="C68" s="5" t="s">
        <v>91</v>
      </c>
      <c r="D68" s="6">
        <f>D69+D74+D112+D116+D132+D140+D147+D172</f>
        <v>2937949</v>
      </c>
      <c r="E68" s="6">
        <f>E69+E74+E112+E116+E132+E140+E147+E172</f>
        <v>526302.74</v>
      </c>
      <c r="F68" s="6">
        <f>D68-E68</f>
        <v>2411646.26</v>
      </c>
      <c r="G68" s="8">
        <f aca="true" t="shared" si="2" ref="G68:G77">E68/D68*100</f>
        <v>17.91395085483104</v>
      </c>
    </row>
    <row r="69" spans="1:7" ht="38.25">
      <c r="A69" s="9" t="s">
        <v>92</v>
      </c>
      <c r="B69" s="10" t="s">
        <v>4</v>
      </c>
      <c r="C69" s="11" t="s">
        <v>93</v>
      </c>
      <c r="D69" s="6">
        <f>D70</f>
        <v>443598</v>
      </c>
      <c r="E69" s="6">
        <f>E70</f>
        <v>121655.85</v>
      </c>
      <c r="F69" s="6">
        <f>D69-E69</f>
        <v>321942.15</v>
      </c>
      <c r="G69" s="8">
        <f t="shared" si="2"/>
        <v>27.424796775458866</v>
      </c>
    </row>
    <row r="70" spans="1:7" ht="12.75">
      <c r="A70" s="9" t="s">
        <v>94</v>
      </c>
      <c r="B70" s="10" t="s">
        <v>4</v>
      </c>
      <c r="C70" s="14" t="s">
        <v>95</v>
      </c>
      <c r="D70" s="7">
        <f>D71</f>
        <v>443598</v>
      </c>
      <c r="E70" s="7">
        <f>E71</f>
        <v>121655.85</v>
      </c>
      <c r="F70" s="7">
        <f aca="true" t="shared" si="3" ref="F70:F77">D70-E70</f>
        <v>321942.15</v>
      </c>
      <c r="G70" s="12">
        <f t="shared" si="2"/>
        <v>27.424796775458866</v>
      </c>
    </row>
    <row r="71" spans="1:7" ht="25.5">
      <c r="A71" s="9" t="s">
        <v>96</v>
      </c>
      <c r="B71" s="10" t="s">
        <v>4</v>
      </c>
      <c r="C71" s="14" t="s">
        <v>97</v>
      </c>
      <c r="D71" s="7">
        <f>D72+D73</f>
        <v>443598</v>
      </c>
      <c r="E71" s="7">
        <f>E72+E73</f>
        <v>121655.85</v>
      </c>
      <c r="F71" s="7">
        <f t="shared" si="3"/>
        <v>321942.15</v>
      </c>
      <c r="G71" s="12">
        <f t="shared" si="2"/>
        <v>27.424796775458866</v>
      </c>
    </row>
    <row r="72" spans="1:7" ht="12.75">
      <c r="A72" s="9" t="s">
        <v>98</v>
      </c>
      <c r="B72" s="10" t="s">
        <v>4</v>
      </c>
      <c r="C72" s="14" t="s">
        <v>226</v>
      </c>
      <c r="D72" s="7">
        <v>340705</v>
      </c>
      <c r="E72" s="7">
        <v>95932.6</v>
      </c>
      <c r="F72" s="7">
        <f t="shared" si="3"/>
        <v>244772.4</v>
      </c>
      <c r="G72" s="12">
        <f t="shared" si="2"/>
        <v>28.157086042177255</v>
      </c>
    </row>
    <row r="73" spans="1:7" ht="25.5">
      <c r="A73" s="9" t="s">
        <v>99</v>
      </c>
      <c r="B73" s="10" t="s">
        <v>4</v>
      </c>
      <c r="C73" s="14" t="s">
        <v>227</v>
      </c>
      <c r="D73" s="7">
        <v>102893</v>
      </c>
      <c r="E73" s="7">
        <v>25723.25</v>
      </c>
      <c r="F73" s="7">
        <f t="shared" si="3"/>
        <v>77169.75</v>
      </c>
      <c r="G73" s="12">
        <f t="shared" si="2"/>
        <v>25</v>
      </c>
    </row>
    <row r="74" spans="1:7" ht="51">
      <c r="A74" s="9" t="s">
        <v>100</v>
      </c>
      <c r="B74" s="10" t="s">
        <v>4</v>
      </c>
      <c r="C74" s="14" t="s">
        <v>101</v>
      </c>
      <c r="D74" s="6">
        <f>D75</f>
        <v>1434729</v>
      </c>
      <c r="E74" s="6">
        <f>E75</f>
        <v>338937.63</v>
      </c>
      <c r="F74" s="6">
        <f t="shared" si="3"/>
        <v>1095791.37</v>
      </c>
      <c r="G74" s="8">
        <f t="shared" si="2"/>
        <v>23.62380839865926</v>
      </c>
    </row>
    <row r="75" spans="1:7" ht="12.75">
      <c r="A75" s="9" t="s">
        <v>102</v>
      </c>
      <c r="B75" s="10" t="s">
        <v>4</v>
      </c>
      <c r="C75" s="14" t="s">
        <v>243</v>
      </c>
      <c r="D75" s="7">
        <f>D76</f>
        <v>1434729</v>
      </c>
      <c r="E75" s="7">
        <f>E76</f>
        <v>338937.63</v>
      </c>
      <c r="F75" s="7">
        <f t="shared" si="3"/>
        <v>1095791.37</v>
      </c>
      <c r="G75" s="12">
        <f t="shared" si="2"/>
        <v>23.62380839865926</v>
      </c>
    </row>
    <row r="76" spans="1:7" ht="25.5">
      <c r="A76" s="9" t="s">
        <v>96</v>
      </c>
      <c r="B76" s="10" t="s">
        <v>4</v>
      </c>
      <c r="C76" s="14" t="s">
        <v>243</v>
      </c>
      <c r="D76" s="7">
        <f>D77+D78+D79+D80+D81+D82+D83+D84+D85+D86+D87+D88+D89+D90+D91+D92+D93+D94+D95+D96+D97+D98+D99+D100+D101+D102+D103+D104+D105+D106+D107+D108+D109+D110</f>
        <v>1434729</v>
      </c>
      <c r="E76" s="7">
        <f>E77+E78+E79+E80+E81+E82+E83+E84+E85+E86+E87+E88+E89+E90+E91+E92+E93+E94+E95+E96+E97+E98+E99+E100+E101+E102+E103+E104+E105+E106+E107+E108+E109+E110</f>
        <v>338937.63</v>
      </c>
      <c r="F76" s="7">
        <f>F77+F78+F79+F80+F81+F82+F83+F84+F85+F86+F87+F88+F89+F90+F91+F92+F93+F94+F95+F96+F97+F98+F99+F100+F101+F102+F103+F104+F105+F106+F107+F108+F109+F110</f>
        <v>1010460.37</v>
      </c>
      <c r="G76" s="12">
        <f t="shared" si="2"/>
        <v>23.62380839865926</v>
      </c>
    </row>
    <row r="77" spans="1:7" ht="12.75">
      <c r="A77" s="9" t="s">
        <v>98</v>
      </c>
      <c r="B77" s="10" t="s">
        <v>4</v>
      </c>
      <c r="C77" s="13" t="s">
        <v>228</v>
      </c>
      <c r="D77" s="7">
        <v>763448</v>
      </c>
      <c r="E77" s="7">
        <v>207011.24</v>
      </c>
      <c r="F77" s="7">
        <f t="shared" si="3"/>
        <v>556436.76</v>
      </c>
      <c r="G77" s="12">
        <f t="shared" si="2"/>
        <v>27.11530320336159</v>
      </c>
    </row>
    <row r="78" spans="1:7" ht="25.5">
      <c r="A78" s="9" t="s">
        <v>99</v>
      </c>
      <c r="B78" s="10" t="s">
        <v>4</v>
      </c>
      <c r="C78" s="13" t="s">
        <v>229</v>
      </c>
      <c r="D78" s="7">
        <v>500</v>
      </c>
      <c r="E78" s="7">
        <v>500</v>
      </c>
      <c r="F78" s="7"/>
      <c r="G78" s="12"/>
    </row>
    <row r="79" spans="1:7" ht="25.5">
      <c r="A79" s="9" t="s">
        <v>99</v>
      </c>
      <c r="B79" s="10" t="s">
        <v>4</v>
      </c>
      <c r="C79" s="13" t="s">
        <v>230</v>
      </c>
      <c r="D79" s="7">
        <v>230562</v>
      </c>
      <c r="E79" s="7">
        <v>57640.5</v>
      </c>
      <c r="F79" s="7">
        <f aca="true" t="shared" si="4" ref="F79:F84">D79-E79</f>
        <v>172921.5</v>
      </c>
      <c r="G79" s="12">
        <f aca="true" t="shared" si="5" ref="G79:G84">E79/D79*100</f>
        <v>25</v>
      </c>
    </row>
    <row r="80" spans="1:7" ht="25.5">
      <c r="A80" s="9" t="s">
        <v>99</v>
      </c>
      <c r="B80" s="10" t="s">
        <v>4</v>
      </c>
      <c r="C80" s="13" t="s">
        <v>231</v>
      </c>
      <c r="D80" s="7">
        <v>25000</v>
      </c>
      <c r="E80" s="7">
        <v>4499.05</v>
      </c>
      <c r="F80" s="7">
        <f t="shared" si="4"/>
        <v>20500.95</v>
      </c>
      <c r="G80" s="12">
        <f t="shared" si="5"/>
        <v>17.9962</v>
      </c>
    </row>
    <row r="81" spans="1:7" ht="25.5">
      <c r="A81" s="9" t="s">
        <v>99</v>
      </c>
      <c r="B81" s="10" t="s">
        <v>4</v>
      </c>
      <c r="C81" s="13" t="s">
        <v>232</v>
      </c>
      <c r="D81" s="7">
        <v>23436</v>
      </c>
      <c r="E81" s="7">
        <v>5890.27</v>
      </c>
      <c r="F81" s="7">
        <f t="shared" si="4"/>
        <v>17545.73</v>
      </c>
      <c r="G81" s="12">
        <f t="shared" si="5"/>
        <v>25.133427206007852</v>
      </c>
    </row>
    <row r="82" spans="1:7" ht="25.5">
      <c r="A82" s="9" t="s">
        <v>99</v>
      </c>
      <c r="B82" s="10" t="s">
        <v>4</v>
      </c>
      <c r="C82" s="13" t="s">
        <v>233</v>
      </c>
      <c r="D82" s="7">
        <v>9096</v>
      </c>
      <c r="E82" s="7">
        <v>1525.59</v>
      </c>
      <c r="F82" s="7">
        <f t="shared" si="4"/>
        <v>7570.41</v>
      </c>
      <c r="G82" s="12">
        <f t="shared" si="5"/>
        <v>16.772097625329817</v>
      </c>
    </row>
    <row r="83" spans="1:7" ht="25.5">
      <c r="A83" s="9" t="s">
        <v>99</v>
      </c>
      <c r="B83" s="10" t="s">
        <v>4</v>
      </c>
      <c r="C83" s="13" t="s">
        <v>269</v>
      </c>
      <c r="D83" s="7">
        <v>4200</v>
      </c>
      <c r="E83" s="7"/>
      <c r="F83" s="7">
        <f t="shared" si="4"/>
        <v>4200</v>
      </c>
      <c r="G83" s="12">
        <f t="shared" si="5"/>
        <v>0</v>
      </c>
    </row>
    <row r="84" spans="1:7" ht="25.5">
      <c r="A84" s="9" t="s">
        <v>99</v>
      </c>
      <c r="B84" s="10" t="s">
        <v>4</v>
      </c>
      <c r="C84" s="13" t="s">
        <v>234</v>
      </c>
      <c r="D84" s="7">
        <v>6500</v>
      </c>
      <c r="E84" s="7">
        <v>495.32</v>
      </c>
      <c r="F84" s="7">
        <f t="shared" si="4"/>
        <v>6004.68</v>
      </c>
      <c r="G84" s="12">
        <f t="shared" si="5"/>
        <v>7.6203076923076924</v>
      </c>
    </row>
    <row r="85" spans="1:7" ht="25.5">
      <c r="A85" s="9" t="s">
        <v>99</v>
      </c>
      <c r="B85" s="10" t="s">
        <v>4</v>
      </c>
      <c r="C85" s="13" t="s">
        <v>235</v>
      </c>
      <c r="D85" s="7">
        <v>3634</v>
      </c>
      <c r="E85" s="7"/>
      <c r="F85" s="7"/>
      <c r="G85" s="12"/>
    </row>
    <row r="86" spans="1:7" ht="25.5">
      <c r="A86" s="9" t="s">
        <v>99</v>
      </c>
      <c r="B86" s="10" t="s">
        <v>4</v>
      </c>
      <c r="C86" s="13" t="s">
        <v>236</v>
      </c>
      <c r="D86" s="7">
        <v>63464</v>
      </c>
      <c r="E86" s="7">
        <v>11787</v>
      </c>
      <c r="F86" s="7">
        <f>D86-E86</f>
        <v>51677</v>
      </c>
      <c r="G86" s="12">
        <f>E86/D86*100</f>
        <v>18.572734148493634</v>
      </c>
    </row>
    <row r="87" spans="1:7" ht="25.5">
      <c r="A87" s="9" t="s">
        <v>99</v>
      </c>
      <c r="B87" s="10" t="s">
        <v>4</v>
      </c>
      <c r="C87" s="13" t="s">
        <v>265</v>
      </c>
      <c r="D87" s="7">
        <v>2750</v>
      </c>
      <c r="E87" s="7">
        <v>2750</v>
      </c>
      <c r="F87" s="7"/>
      <c r="G87" s="12"/>
    </row>
    <row r="88" spans="1:7" ht="25.5">
      <c r="A88" s="9" t="s">
        <v>99</v>
      </c>
      <c r="B88" s="10" t="s">
        <v>4</v>
      </c>
      <c r="C88" s="13" t="s">
        <v>237</v>
      </c>
      <c r="D88" s="7">
        <v>27854.16</v>
      </c>
      <c r="E88" s="7">
        <v>18713.66</v>
      </c>
      <c r="F88" s="7">
        <f>D88-E88</f>
        <v>9140.5</v>
      </c>
      <c r="G88" s="12">
        <f>E88/D88*100</f>
        <v>67.1844349282118</v>
      </c>
    </row>
    <row r="89" spans="1:7" ht="25.5">
      <c r="A89" s="9" t="s">
        <v>99</v>
      </c>
      <c r="B89" s="10" t="s">
        <v>4</v>
      </c>
      <c r="C89" s="13" t="s">
        <v>238</v>
      </c>
      <c r="D89" s="7">
        <v>12500</v>
      </c>
      <c r="E89" s="7">
        <v>3125</v>
      </c>
      <c r="F89" s="7"/>
      <c r="G89" s="8"/>
    </row>
    <row r="90" spans="1:7" ht="25.5">
      <c r="A90" s="9" t="s">
        <v>99</v>
      </c>
      <c r="B90" s="10" t="s">
        <v>4</v>
      </c>
      <c r="C90" s="13" t="s">
        <v>239</v>
      </c>
      <c r="D90" s="7">
        <v>1900</v>
      </c>
      <c r="E90" s="7"/>
      <c r="F90" s="7"/>
      <c r="G90" s="8"/>
    </row>
    <row r="91" spans="1:7" ht="25.5">
      <c r="A91" s="9" t="s">
        <v>99</v>
      </c>
      <c r="B91" s="10" t="s">
        <v>4</v>
      </c>
      <c r="C91" s="13" t="s">
        <v>240</v>
      </c>
      <c r="D91" s="7">
        <v>1750</v>
      </c>
      <c r="E91" s="7">
        <v>1000</v>
      </c>
      <c r="F91" s="7"/>
      <c r="G91" s="8"/>
    </row>
    <row r="92" spans="1:7" ht="25.5">
      <c r="A92" s="9" t="s">
        <v>99</v>
      </c>
      <c r="B92" s="10" t="s">
        <v>4</v>
      </c>
      <c r="C92" s="13" t="s">
        <v>241</v>
      </c>
      <c r="D92" s="7">
        <v>39672</v>
      </c>
      <c r="E92" s="7"/>
      <c r="F92" s="7"/>
      <c r="G92" s="8"/>
    </row>
    <row r="93" spans="1:7" ht="25.5">
      <c r="A93" s="9" t="s">
        <v>99</v>
      </c>
      <c r="B93" s="10" t="s">
        <v>4</v>
      </c>
      <c r="C93" s="13" t="s">
        <v>242</v>
      </c>
      <c r="D93" s="7">
        <v>30000</v>
      </c>
      <c r="E93" s="7"/>
      <c r="F93" s="7"/>
      <c r="G93" s="8"/>
    </row>
    <row r="94" spans="1:7" ht="25.5">
      <c r="A94" s="9" t="s">
        <v>99</v>
      </c>
      <c r="B94" s="10" t="s">
        <v>4</v>
      </c>
      <c r="C94" s="13" t="s">
        <v>263</v>
      </c>
      <c r="D94" s="7">
        <v>188462.84</v>
      </c>
      <c r="E94" s="7">
        <v>24000</v>
      </c>
      <c r="F94" s="7">
        <f>D94-E94</f>
        <v>164462.84</v>
      </c>
      <c r="G94" s="8"/>
    </row>
    <row r="95" spans="1:7" ht="25.5" hidden="1">
      <c r="A95" s="9" t="s">
        <v>99</v>
      </c>
      <c r="B95" s="10" t="s">
        <v>4</v>
      </c>
      <c r="C95" s="13"/>
      <c r="D95" s="7"/>
      <c r="E95" s="7"/>
      <c r="F95" s="7"/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>
        <f>D96-E96</f>
        <v>0</v>
      </c>
      <c r="G96" s="8"/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12" t="e">
        <f>E97/D97*100</f>
        <v>#DIV/0!</v>
      </c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/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/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 t="e">
        <f>E100/D100*100</f>
        <v>#DIV/0!</v>
      </c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/>
      <c r="G101" s="12"/>
    </row>
    <row r="102" spans="1:7" ht="25.5" hidden="1">
      <c r="A102" s="9" t="s">
        <v>99</v>
      </c>
      <c r="B102" s="10"/>
      <c r="C102" s="13"/>
      <c r="D102" s="7"/>
      <c r="E102" s="7"/>
      <c r="F102" s="7">
        <f>D102-E102</f>
        <v>0</v>
      </c>
      <c r="G102" s="12">
        <v>100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>
        <f>D103-E103</f>
        <v>0</v>
      </c>
      <c r="G103" s="12" t="e">
        <f>E103/D103*100</f>
        <v>#DIV/0!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>
        <f>D104-E104</f>
        <v>0</v>
      </c>
      <c r="G104" s="8">
        <v>100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/>
      <c r="G105" s="8"/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8" t="e">
        <f>E106/D106*100</f>
        <v>#DIV/0!</v>
      </c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/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8"/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 aca="true" t="shared" si="6" ref="F109:F134">D109-E109</f>
        <v>0</v>
      </c>
      <c r="G109" s="8" t="e">
        <f aca="true" t="shared" si="7" ref="G109:G120">E109/D109*100</f>
        <v>#DIV/0!</v>
      </c>
    </row>
    <row r="110" spans="1:7" ht="25.5" hidden="1">
      <c r="A110" s="9" t="s">
        <v>99</v>
      </c>
      <c r="B110" s="10" t="s">
        <v>4</v>
      </c>
      <c r="C110" s="13"/>
      <c r="D110" s="15"/>
      <c r="E110" s="15"/>
      <c r="F110" s="7">
        <f t="shared" si="6"/>
        <v>0</v>
      </c>
      <c r="G110" s="12"/>
    </row>
    <row r="111" spans="1:7" ht="12.75" hidden="1">
      <c r="A111" s="9"/>
      <c r="B111" s="10"/>
      <c r="C111" s="13"/>
      <c r="D111" s="7"/>
      <c r="E111" s="7"/>
      <c r="F111" s="7"/>
      <c r="G111" s="8"/>
    </row>
    <row r="112" spans="1:7" ht="12.75">
      <c r="A112" s="3" t="s">
        <v>103</v>
      </c>
      <c r="B112" s="4" t="s">
        <v>4</v>
      </c>
      <c r="C112" s="16" t="s">
        <v>104</v>
      </c>
      <c r="D112" s="6">
        <f aca="true" t="shared" si="8" ref="D112:E114">D113</f>
        <v>1000</v>
      </c>
      <c r="E112" s="6">
        <f t="shared" si="8"/>
        <v>0</v>
      </c>
      <c r="F112" s="7">
        <f t="shared" si="6"/>
        <v>1000</v>
      </c>
      <c r="G112" s="8"/>
    </row>
    <row r="113" spans="1:7" ht="12.75">
      <c r="A113" s="9" t="s">
        <v>105</v>
      </c>
      <c r="B113" s="10" t="s">
        <v>4</v>
      </c>
      <c r="C113" s="11" t="s">
        <v>244</v>
      </c>
      <c r="D113" s="7">
        <f t="shared" si="8"/>
        <v>1000</v>
      </c>
      <c r="E113" s="7">
        <f t="shared" si="8"/>
        <v>0</v>
      </c>
      <c r="F113" s="7">
        <f t="shared" si="6"/>
        <v>1000</v>
      </c>
      <c r="G113" s="12"/>
    </row>
    <row r="114" spans="1:7" ht="12.75">
      <c r="A114" s="9" t="s">
        <v>106</v>
      </c>
      <c r="B114" s="10" t="s">
        <v>4</v>
      </c>
      <c r="C114" s="11" t="s">
        <v>245</v>
      </c>
      <c r="D114" s="7">
        <f t="shared" si="8"/>
        <v>1000</v>
      </c>
      <c r="E114" s="7">
        <f t="shared" si="8"/>
        <v>0</v>
      </c>
      <c r="F114" s="7">
        <f t="shared" si="6"/>
        <v>1000</v>
      </c>
      <c r="G114" s="12"/>
    </row>
    <row r="115" spans="1:7" ht="12.75">
      <c r="A115" s="9" t="s">
        <v>107</v>
      </c>
      <c r="B115" s="10" t="s">
        <v>4</v>
      </c>
      <c r="C115" s="11" t="s">
        <v>246</v>
      </c>
      <c r="D115" s="7">
        <v>1000</v>
      </c>
      <c r="E115" s="7">
        <v>0</v>
      </c>
      <c r="F115" s="7">
        <f t="shared" si="6"/>
        <v>1000</v>
      </c>
      <c r="G115" s="12"/>
    </row>
    <row r="116" spans="1:7" ht="12.75">
      <c r="A116" s="9" t="s">
        <v>108</v>
      </c>
      <c r="B116" s="10" t="s">
        <v>4</v>
      </c>
      <c r="C116" s="16" t="s">
        <v>109</v>
      </c>
      <c r="D116" s="6">
        <f>D117</f>
        <v>179158</v>
      </c>
      <c r="E116" s="6">
        <f>E117</f>
        <v>0</v>
      </c>
      <c r="F116" s="6">
        <f>F117</f>
        <v>179158</v>
      </c>
      <c r="G116" s="8">
        <f t="shared" si="7"/>
        <v>0</v>
      </c>
    </row>
    <row r="117" spans="1:7" ht="25.5">
      <c r="A117" s="9" t="s">
        <v>110</v>
      </c>
      <c r="B117" s="10" t="s">
        <v>4</v>
      </c>
      <c r="C117" s="11" t="s">
        <v>255</v>
      </c>
      <c r="D117" s="7">
        <f>D118</f>
        <v>179158</v>
      </c>
      <c r="E117" s="7">
        <f>E118</f>
        <v>0</v>
      </c>
      <c r="F117" s="7">
        <f t="shared" si="6"/>
        <v>179158</v>
      </c>
      <c r="G117" s="12">
        <f t="shared" si="7"/>
        <v>0</v>
      </c>
    </row>
    <row r="118" spans="1:7" ht="25.5">
      <c r="A118" s="9" t="s">
        <v>96</v>
      </c>
      <c r="B118" s="10" t="s">
        <v>4</v>
      </c>
      <c r="C118" s="11" t="s">
        <v>255</v>
      </c>
      <c r="D118" s="7">
        <f>D119+D120+D122+D123+D124+D125+D126+D127+D128+D129+D131+D121+D130</f>
        <v>179158</v>
      </c>
      <c r="E118" s="7">
        <f>E119+E120+E122+E123+E124+E125+E126+E127+E128+E129+E131+E121+E130</f>
        <v>0</v>
      </c>
      <c r="F118" s="7">
        <f>F119+F120+F122+F123+F124+F125+F127+F128+F129+F131+F121</f>
        <v>179158</v>
      </c>
      <c r="G118" s="12">
        <f t="shared" si="7"/>
        <v>0</v>
      </c>
    </row>
    <row r="119" spans="1:7" ht="12.75">
      <c r="A119" s="9" t="s">
        <v>98</v>
      </c>
      <c r="B119" s="10" t="s">
        <v>4</v>
      </c>
      <c r="C119" s="11" t="s">
        <v>256</v>
      </c>
      <c r="D119" s="7">
        <v>125364</v>
      </c>
      <c r="E119" s="7"/>
      <c r="F119" s="7">
        <f t="shared" si="6"/>
        <v>125364</v>
      </c>
      <c r="G119" s="12">
        <f t="shared" si="7"/>
        <v>0</v>
      </c>
    </row>
    <row r="120" spans="1:7" ht="25.5">
      <c r="A120" s="9" t="s">
        <v>99</v>
      </c>
      <c r="B120" s="10" t="s">
        <v>4</v>
      </c>
      <c r="C120" s="11" t="s">
        <v>257</v>
      </c>
      <c r="D120" s="7">
        <v>37860</v>
      </c>
      <c r="E120" s="7"/>
      <c r="F120" s="7">
        <f t="shared" si="6"/>
        <v>37860</v>
      </c>
      <c r="G120" s="12">
        <f t="shared" si="7"/>
        <v>0</v>
      </c>
    </row>
    <row r="121" spans="1:7" ht="25.5">
      <c r="A121" s="9" t="s">
        <v>99</v>
      </c>
      <c r="B121" s="10"/>
      <c r="C121" s="11" t="s">
        <v>258</v>
      </c>
      <c r="D121" s="7">
        <v>3600</v>
      </c>
      <c r="E121" s="7"/>
      <c r="F121" s="7">
        <f t="shared" si="6"/>
        <v>3600</v>
      </c>
      <c r="G121" s="12"/>
    </row>
    <row r="122" spans="1:7" ht="25.5">
      <c r="A122" s="9" t="s">
        <v>99</v>
      </c>
      <c r="B122" s="10" t="s">
        <v>4</v>
      </c>
      <c r="C122" s="11" t="s">
        <v>259</v>
      </c>
      <c r="D122" s="7">
        <v>4320</v>
      </c>
      <c r="E122" s="7"/>
      <c r="F122" s="7">
        <f>D122-E122</f>
        <v>4320</v>
      </c>
      <c r="G122" s="8"/>
    </row>
    <row r="123" spans="1:7" ht="25.5">
      <c r="A123" s="9" t="s">
        <v>99</v>
      </c>
      <c r="B123" s="10"/>
      <c r="C123" s="11" t="s">
        <v>260</v>
      </c>
      <c r="D123" s="7">
        <v>5314</v>
      </c>
      <c r="E123" s="7"/>
      <c r="F123" s="7">
        <f>D123-E123</f>
        <v>5314</v>
      </c>
      <c r="G123" s="8"/>
    </row>
    <row r="124" spans="1:7" ht="25.5">
      <c r="A124" s="9" t="s">
        <v>99</v>
      </c>
      <c r="B124" s="10" t="s">
        <v>4</v>
      </c>
      <c r="C124" s="11" t="s">
        <v>261</v>
      </c>
      <c r="D124" s="7">
        <v>2700</v>
      </c>
      <c r="E124" s="7"/>
      <c r="F124" s="7">
        <f>D124-E124</f>
        <v>2700</v>
      </c>
      <c r="G124" s="8">
        <f>E124/D124*100</f>
        <v>0</v>
      </c>
    </row>
    <row r="125" spans="1:7" ht="12.75">
      <c r="A125" s="9"/>
      <c r="B125" s="10"/>
      <c r="C125" s="11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>
      <c r="A131" s="9"/>
      <c r="B131" s="10"/>
      <c r="C131" s="11"/>
      <c r="D131" s="7"/>
      <c r="E131" s="7"/>
      <c r="F131" s="7"/>
      <c r="G131" s="8"/>
    </row>
    <row r="132" spans="1:7" ht="12.75">
      <c r="A132" s="9" t="s">
        <v>111</v>
      </c>
      <c r="B132" s="10" t="s">
        <v>4</v>
      </c>
      <c r="C132" s="16" t="s">
        <v>112</v>
      </c>
      <c r="D132" s="6">
        <f aca="true" t="shared" si="9" ref="D132:E134">D133</f>
        <v>0</v>
      </c>
      <c r="E132" s="6">
        <f t="shared" si="9"/>
        <v>0</v>
      </c>
      <c r="F132" s="7">
        <f t="shared" si="6"/>
        <v>0</v>
      </c>
      <c r="G132" s="8"/>
    </row>
    <row r="133" spans="1:7" ht="25.5">
      <c r="A133" s="9" t="s">
        <v>113</v>
      </c>
      <c r="B133" s="10" t="s">
        <v>4</v>
      </c>
      <c r="C133" s="11" t="s">
        <v>114</v>
      </c>
      <c r="D133" s="7">
        <f t="shared" si="9"/>
        <v>0</v>
      </c>
      <c r="E133" s="7">
        <f t="shared" si="9"/>
        <v>0</v>
      </c>
      <c r="F133" s="7">
        <f t="shared" si="6"/>
        <v>0</v>
      </c>
      <c r="G133" s="12"/>
    </row>
    <row r="134" spans="1:7" ht="12.75">
      <c r="A134" s="9" t="s">
        <v>115</v>
      </c>
      <c r="B134" s="10" t="s">
        <v>4</v>
      </c>
      <c r="C134" s="11" t="s">
        <v>116</v>
      </c>
      <c r="D134" s="7">
        <f t="shared" si="9"/>
        <v>0</v>
      </c>
      <c r="E134" s="7">
        <f t="shared" si="9"/>
        <v>0</v>
      </c>
      <c r="F134" s="7">
        <f t="shared" si="6"/>
        <v>0</v>
      </c>
      <c r="G134" s="12"/>
    </row>
    <row r="135" spans="1:7" ht="12.75">
      <c r="A135" s="9" t="s">
        <v>117</v>
      </c>
      <c r="B135" s="10" t="s">
        <v>4</v>
      </c>
      <c r="C135" s="11" t="s">
        <v>118</v>
      </c>
      <c r="D135" s="7"/>
      <c r="E135" s="7"/>
      <c r="F135" s="7"/>
      <c r="G135" s="12"/>
    </row>
    <row r="136" spans="1:7" ht="12.75" hidden="1">
      <c r="A136" s="9" t="s">
        <v>119</v>
      </c>
      <c r="B136" s="10" t="s">
        <v>4</v>
      </c>
      <c r="C136" s="11" t="s">
        <v>120</v>
      </c>
      <c r="D136" s="7"/>
      <c r="E136" s="7"/>
      <c r="F136" s="7"/>
      <c r="G136" s="8"/>
    </row>
    <row r="137" spans="1:7" ht="25.5" hidden="1">
      <c r="A137" s="9" t="s">
        <v>121</v>
      </c>
      <c r="B137" s="10" t="s">
        <v>4</v>
      </c>
      <c r="C137" s="11" t="s">
        <v>122</v>
      </c>
      <c r="D137" s="7"/>
      <c r="E137" s="7"/>
      <c r="F137" s="7"/>
      <c r="G137" s="8"/>
    </row>
    <row r="138" spans="1:7" ht="12.75" hidden="1">
      <c r="A138" s="9" t="s">
        <v>123</v>
      </c>
      <c r="B138" s="10" t="s">
        <v>4</v>
      </c>
      <c r="C138" s="11" t="s">
        <v>124</v>
      </c>
      <c r="D138" s="7"/>
      <c r="E138" s="7"/>
      <c r="F138" s="7"/>
      <c r="G138" s="8"/>
    </row>
    <row r="139" spans="1:7" ht="25.5" hidden="1">
      <c r="A139" s="9" t="s">
        <v>125</v>
      </c>
      <c r="B139" s="10" t="s">
        <v>4</v>
      </c>
      <c r="C139" s="11" t="s">
        <v>126</v>
      </c>
      <c r="D139" s="7"/>
      <c r="E139" s="7"/>
      <c r="F139" s="7"/>
      <c r="G139" s="8"/>
    </row>
    <row r="140" spans="1:7" ht="12.75">
      <c r="A140" s="9" t="s">
        <v>127</v>
      </c>
      <c r="B140" s="10" t="s">
        <v>4</v>
      </c>
      <c r="C140" s="16" t="s">
        <v>128</v>
      </c>
      <c r="D140" s="6">
        <f>D141</f>
        <v>381464</v>
      </c>
      <c r="E140" s="6">
        <f>E141</f>
        <v>0</v>
      </c>
      <c r="F140" s="6">
        <f>F141</f>
        <v>381464</v>
      </c>
      <c r="G140" s="8"/>
    </row>
    <row r="141" spans="1:7" ht="153">
      <c r="A141" s="9" t="s">
        <v>129</v>
      </c>
      <c r="B141" s="10" t="s">
        <v>4</v>
      </c>
      <c r="C141" s="11" t="s">
        <v>247</v>
      </c>
      <c r="D141" s="7">
        <f>D142</f>
        <v>381464</v>
      </c>
      <c r="E141" s="7">
        <f>E142</f>
        <v>0</v>
      </c>
      <c r="F141" s="7">
        <f aca="true" t="shared" si="10" ref="F141:F146">D141-E141</f>
        <v>381464</v>
      </c>
      <c r="G141" s="8"/>
    </row>
    <row r="142" spans="1:7" ht="25.5">
      <c r="A142" s="9" t="s">
        <v>96</v>
      </c>
      <c r="B142" s="10" t="s">
        <v>4</v>
      </c>
      <c r="C142" s="11" t="s">
        <v>248</v>
      </c>
      <c r="D142" s="7">
        <f>D143+D144+D145+D146</f>
        <v>381464</v>
      </c>
      <c r="E142" s="7">
        <f>E143+E144+E145+E146</f>
        <v>0</v>
      </c>
      <c r="F142" s="7">
        <f t="shared" si="10"/>
        <v>381464</v>
      </c>
      <c r="G142" s="8"/>
    </row>
    <row r="143" spans="1:7" ht="12.75">
      <c r="A143" s="9" t="s">
        <v>130</v>
      </c>
      <c r="B143" s="10"/>
      <c r="C143" s="11"/>
      <c r="D143" s="7"/>
      <c r="E143" s="7"/>
      <c r="F143" s="7">
        <f t="shared" si="10"/>
        <v>0</v>
      </c>
      <c r="G143" s="8"/>
    </row>
    <row r="144" spans="1:7" ht="12.75">
      <c r="A144" s="9" t="s">
        <v>130</v>
      </c>
      <c r="B144" s="10"/>
      <c r="C144" s="11"/>
      <c r="D144" s="7"/>
      <c r="E144" s="7"/>
      <c r="F144" s="7">
        <f t="shared" si="10"/>
        <v>0</v>
      </c>
      <c r="G144" s="8"/>
    </row>
    <row r="145" spans="1:7" ht="12.75">
      <c r="A145" s="9" t="s">
        <v>130</v>
      </c>
      <c r="B145" s="10" t="s">
        <v>4</v>
      </c>
      <c r="C145" s="11" t="s">
        <v>249</v>
      </c>
      <c r="D145" s="7">
        <v>1464</v>
      </c>
      <c r="E145" s="7"/>
      <c r="F145" s="7">
        <f t="shared" si="10"/>
        <v>1464</v>
      </c>
      <c r="G145" s="8"/>
    </row>
    <row r="146" spans="1:7" ht="25.5">
      <c r="A146" s="9" t="s">
        <v>99</v>
      </c>
      <c r="B146" s="10"/>
      <c r="C146" s="11" t="s">
        <v>250</v>
      </c>
      <c r="D146" s="7">
        <v>380000</v>
      </c>
      <c r="E146" s="7"/>
      <c r="F146" s="7">
        <f t="shared" si="10"/>
        <v>380000</v>
      </c>
      <c r="G146" s="8"/>
    </row>
    <row r="147" spans="1:7" ht="12.75">
      <c r="A147" s="9" t="s">
        <v>131</v>
      </c>
      <c r="B147" s="10" t="s">
        <v>4</v>
      </c>
      <c r="C147" s="11" t="s">
        <v>132</v>
      </c>
      <c r="D147" s="6">
        <f>D148</f>
        <v>0</v>
      </c>
      <c r="E147" s="6">
        <f>E148</f>
        <v>0</v>
      </c>
      <c r="F147" s="7">
        <f>D147-E147</f>
        <v>0</v>
      </c>
      <c r="G147" s="8"/>
    </row>
    <row r="148" spans="1:7" ht="12.75">
      <c r="A148" s="9" t="s">
        <v>133</v>
      </c>
      <c r="B148" s="10" t="s">
        <v>4</v>
      </c>
      <c r="C148" s="11" t="s">
        <v>134</v>
      </c>
      <c r="D148" s="7">
        <f>D149</f>
        <v>0</v>
      </c>
      <c r="E148" s="7">
        <f>E149</f>
        <v>0</v>
      </c>
      <c r="F148" s="7">
        <f>D148-E148</f>
        <v>0</v>
      </c>
      <c r="G148" s="8"/>
    </row>
    <row r="149" spans="1:7" ht="25.5">
      <c r="A149" s="9" t="s">
        <v>96</v>
      </c>
      <c r="B149" s="10" t="s">
        <v>4</v>
      </c>
      <c r="C149" s="11" t="s">
        <v>135</v>
      </c>
      <c r="D149" s="7">
        <f>D150+D151+D152</f>
        <v>0</v>
      </c>
      <c r="E149" s="7">
        <f>E150+E151+E152</f>
        <v>0</v>
      </c>
      <c r="F149" s="7">
        <f>D149-E149</f>
        <v>0</v>
      </c>
      <c r="G149" s="8"/>
    </row>
    <row r="150" spans="1:7" ht="12.75">
      <c r="A150" s="9" t="s">
        <v>136</v>
      </c>
      <c r="B150" s="10" t="s">
        <v>4</v>
      </c>
      <c r="C150" s="11" t="s">
        <v>137</v>
      </c>
      <c r="D150" s="7"/>
      <c r="E150" s="7"/>
      <c r="F150" s="7"/>
      <c r="G150" s="8"/>
    </row>
    <row r="151" spans="1:7" ht="25.5">
      <c r="A151" s="9" t="s">
        <v>99</v>
      </c>
      <c r="B151" s="10" t="s">
        <v>4</v>
      </c>
      <c r="C151" s="13" t="s">
        <v>138</v>
      </c>
      <c r="D151" s="7"/>
      <c r="E151" s="7"/>
      <c r="F151" s="7"/>
      <c r="G151" s="8"/>
    </row>
    <row r="152" spans="1:7" ht="25.5">
      <c r="A152" s="9" t="s">
        <v>99</v>
      </c>
      <c r="B152" s="10" t="s">
        <v>4</v>
      </c>
      <c r="C152" s="13" t="s">
        <v>139</v>
      </c>
      <c r="D152" s="7"/>
      <c r="E152" s="7"/>
      <c r="F152" s="7"/>
      <c r="G152" s="8"/>
    </row>
    <row r="153" spans="1:7" ht="12.75" hidden="1">
      <c r="A153" s="9" t="s">
        <v>140</v>
      </c>
      <c r="B153" s="10" t="s">
        <v>4</v>
      </c>
      <c r="C153" s="11" t="s">
        <v>141</v>
      </c>
      <c r="D153" s="7"/>
      <c r="E153" s="7"/>
      <c r="F153" s="7"/>
      <c r="G153" s="8"/>
    </row>
    <row r="154" spans="1:7" ht="38.25" hidden="1">
      <c r="A154" s="9" t="s">
        <v>142</v>
      </c>
      <c r="B154" s="10" t="s">
        <v>4</v>
      </c>
      <c r="C154" s="11" t="s">
        <v>143</v>
      </c>
      <c r="D154" s="7"/>
      <c r="E154" s="7"/>
      <c r="F154" s="7"/>
      <c r="G154" s="8"/>
    </row>
    <row r="155" spans="1:7" ht="25.5" hidden="1">
      <c r="A155" s="9" t="s">
        <v>96</v>
      </c>
      <c r="B155" s="10" t="s">
        <v>4</v>
      </c>
      <c r="C155" s="11" t="s">
        <v>144</v>
      </c>
      <c r="D155" s="7"/>
      <c r="E155" s="7"/>
      <c r="F155" s="7"/>
      <c r="G155" s="8"/>
    </row>
    <row r="156" spans="1:7" ht="12.75" hidden="1">
      <c r="A156" s="9" t="s">
        <v>145</v>
      </c>
      <c r="B156" s="10" t="s">
        <v>4</v>
      </c>
      <c r="C156" s="11" t="s">
        <v>146</v>
      </c>
      <c r="D156" s="7"/>
      <c r="E156" s="7"/>
      <c r="F156" s="7"/>
      <c r="G156" s="8"/>
    </row>
    <row r="157" spans="1:7" ht="12.75" hidden="1">
      <c r="A157" s="9" t="s">
        <v>147</v>
      </c>
      <c r="B157" s="10" t="s">
        <v>4</v>
      </c>
      <c r="C157" s="11" t="s">
        <v>148</v>
      </c>
      <c r="D157" s="7"/>
      <c r="E157" s="7"/>
      <c r="F157" s="7"/>
      <c r="G157" s="8"/>
    </row>
    <row r="158" spans="1:7" ht="25.5" hidden="1">
      <c r="A158" s="9" t="s">
        <v>96</v>
      </c>
      <c r="B158" s="10" t="s">
        <v>4</v>
      </c>
      <c r="C158" s="11" t="s">
        <v>149</v>
      </c>
      <c r="D158" s="7"/>
      <c r="E158" s="7"/>
      <c r="F158" s="7"/>
      <c r="G158" s="8"/>
    </row>
    <row r="159" spans="1:7" ht="25.5" hidden="1">
      <c r="A159" s="9" t="s">
        <v>150</v>
      </c>
      <c r="B159" s="10" t="s">
        <v>4</v>
      </c>
      <c r="C159" s="11" t="s">
        <v>151</v>
      </c>
      <c r="D159" s="7"/>
      <c r="E159" s="7"/>
      <c r="F159" s="7"/>
      <c r="G159" s="8"/>
    </row>
    <row r="160" spans="1:7" ht="38.25" hidden="1">
      <c r="A160" s="9" t="s">
        <v>152</v>
      </c>
      <c r="B160" s="10" t="s">
        <v>4</v>
      </c>
      <c r="C160" s="11" t="s">
        <v>153</v>
      </c>
      <c r="D160" s="7"/>
      <c r="E160" s="7"/>
      <c r="F160" s="7"/>
      <c r="G160" s="8"/>
    </row>
    <row r="161" spans="1:7" ht="12.75" hidden="1">
      <c r="A161" s="9" t="s">
        <v>123</v>
      </c>
      <c r="B161" s="10" t="s">
        <v>4</v>
      </c>
      <c r="C161" s="11" t="s">
        <v>154</v>
      </c>
      <c r="D161" s="7"/>
      <c r="E161" s="7"/>
      <c r="F161" s="7"/>
      <c r="G161" s="8"/>
    </row>
    <row r="162" spans="1:7" ht="38.25" hidden="1">
      <c r="A162" s="9" t="s">
        <v>155</v>
      </c>
      <c r="B162" s="10" t="s">
        <v>4</v>
      </c>
      <c r="C162" s="11" t="s">
        <v>156</v>
      </c>
      <c r="D162" s="7"/>
      <c r="E162" s="7"/>
      <c r="F162" s="7"/>
      <c r="G162" s="8"/>
    </row>
    <row r="163" spans="1:7" ht="25.5" hidden="1">
      <c r="A163" s="9" t="s">
        <v>99</v>
      </c>
      <c r="B163" s="10" t="s">
        <v>4</v>
      </c>
      <c r="C163" s="11" t="s">
        <v>157</v>
      </c>
      <c r="D163" s="7"/>
      <c r="E163" s="7"/>
      <c r="F163" s="7"/>
      <c r="G163" s="8"/>
    </row>
    <row r="164" spans="1:7" ht="12.75">
      <c r="A164" s="9" t="s">
        <v>158</v>
      </c>
      <c r="B164" s="10" t="s">
        <v>4</v>
      </c>
      <c r="C164" s="11" t="s">
        <v>159</v>
      </c>
      <c r="D164" s="7"/>
      <c r="E164" s="7"/>
      <c r="F164" s="7"/>
      <c r="G164" s="8"/>
    </row>
    <row r="165" spans="1:7" ht="51">
      <c r="A165" s="9" t="s">
        <v>160</v>
      </c>
      <c r="B165" s="10" t="s">
        <v>4</v>
      </c>
      <c r="C165" s="11" t="s">
        <v>161</v>
      </c>
      <c r="D165" s="7"/>
      <c r="E165" s="7"/>
      <c r="F165" s="7"/>
      <c r="G165" s="8"/>
    </row>
    <row r="166" spans="1:7" ht="12.75">
      <c r="A166" s="9" t="s">
        <v>162</v>
      </c>
      <c r="B166" s="10" t="s">
        <v>4</v>
      </c>
      <c r="C166" s="11" t="s">
        <v>163</v>
      </c>
      <c r="D166" s="7"/>
      <c r="E166" s="7"/>
      <c r="F166" s="7"/>
      <c r="G166" s="8"/>
    </row>
    <row r="167" spans="1:7" ht="12.75">
      <c r="A167" s="9" t="s">
        <v>164</v>
      </c>
      <c r="B167" s="10" t="s">
        <v>4</v>
      </c>
      <c r="C167" s="11" t="s">
        <v>165</v>
      </c>
      <c r="D167" s="7"/>
      <c r="E167" s="7"/>
      <c r="F167" s="7"/>
      <c r="G167" s="8"/>
    </row>
    <row r="168" spans="1:7" ht="12.75">
      <c r="A168" s="9" t="s">
        <v>166</v>
      </c>
      <c r="B168" s="10" t="s">
        <v>4</v>
      </c>
      <c r="C168" s="11" t="s">
        <v>167</v>
      </c>
      <c r="D168" s="7"/>
      <c r="E168" s="7"/>
      <c r="F168" s="7"/>
      <c r="G168" s="8"/>
    </row>
    <row r="169" spans="1:7" ht="25.5">
      <c r="A169" s="9" t="s">
        <v>96</v>
      </c>
      <c r="B169" s="10" t="s">
        <v>4</v>
      </c>
      <c r="C169" s="11" t="s">
        <v>168</v>
      </c>
      <c r="D169" s="7"/>
      <c r="E169" s="7"/>
      <c r="F169" s="7"/>
      <c r="G169" s="8"/>
    </row>
    <row r="170" spans="1:7" ht="12.75">
      <c r="A170" s="9" t="s">
        <v>130</v>
      </c>
      <c r="B170" s="10" t="s">
        <v>4</v>
      </c>
      <c r="C170" s="11" t="s">
        <v>169</v>
      </c>
      <c r="D170" s="7"/>
      <c r="E170" s="7"/>
      <c r="F170" s="7"/>
      <c r="G170" s="8"/>
    </row>
    <row r="171" spans="1:7" ht="25.5">
      <c r="A171" s="9" t="s">
        <v>99</v>
      </c>
      <c r="B171" s="10" t="s">
        <v>4</v>
      </c>
      <c r="C171" s="11" t="s">
        <v>170</v>
      </c>
      <c r="D171" s="7"/>
      <c r="E171" s="7"/>
      <c r="F171" s="7"/>
      <c r="G171" s="8"/>
    </row>
    <row r="172" spans="1:7" ht="12.75">
      <c r="A172" s="9" t="s">
        <v>171</v>
      </c>
      <c r="B172" s="10" t="s">
        <v>4</v>
      </c>
      <c r="C172" s="16" t="s">
        <v>172</v>
      </c>
      <c r="D172" s="6">
        <f>D173+D180+D186+D190+D193</f>
        <v>498000</v>
      </c>
      <c r="E172" s="6">
        <f>E173+E180+E186+E190+E193</f>
        <v>65709.26</v>
      </c>
      <c r="F172" s="6">
        <f>F173+F180+F186+F190+F193</f>
        <v>432290.74</v>
      </c>
      <c r="G172" s="8">
        <f>E172/D172*100</f>
        <v>13.194630522088351</v>
      </c>
    </row>
    <row r="173" spans="1:7" ht="12.75">
      <c r="A173" s="9" t="s">
        <v>173</v>
      </c>
      <c r="B173" s="10" t="s">
        <v>4</v>
      </c>
      <c r="C173" s="16" t="s">
        <v>251</v>
      </c>
      <c r="D173" s="6">
        <f>D174</f>
        <v>98000</v>
      </c>
      <c r="E173" s="6">
        <f>E174</f>
        <v>65709.26</v>
      </c>
      <c r="F173" s="6">
        <f>D173-E173</f>
        <v>32290.740000000005</v>
      </c>
      <c r="G173" s="8">
        <f>E173/D173*100</f>
        <v>67.05026530612244</v>
      </c>
    </row>
    <row r="174" spans="1:7" ht="25.5">
      <c r="A174" s="9" t="s">
        <v>96</v>
      </c>
      <c r="B174" s="10" t="s">
        <v>4</v>
      </c>
      <c r="C174" s="11" t="s">
        <v>252</v>
      </c>
      <c r="D174" s="7">
        <f>D175+D176+D177+D178+D179</f>
        <v>98000</v>
      </c>
      <c r="E174" s="7">
        <f>E175+E176+E177+E178+E179</f>
        <v>65709.26</v>
      </c>
      <c r="F174" s="7">
        <f>D174-E174</f>
        <v>32290.740000000005</v>
      </c>
      <c r="G174" s="8">
        <f>E174/D174*100</f>
        <v>67.05026530612244</v>
      </c>
    </row>
    <row r="175" spans="1:7" ht="12.75">
      <c r="A175" s="9" t="s">
        <v>174</v>
      </c>
      <c r="B175" s="10" t="s">
        <v>4</v>
      </c>
      <c r="C175" s="11" t="s">
        <v>253</v>
      </c>
      <c r="D175" s="7">
        <v>98000</v>
      </c>
      <c r="E175" s="7">
        <v>65709.26</v>
      </c>
      <c r="F175" s="7">
        <f>D175-E175</f>
        <v>32290.740000000005</v>
      </c>
      <c r="G175" s="8"/>
    </row>
    <row r="176" spans="1:7" ht="12.75">
      <c r="A176" s="9" t="s">
        <v>174</v>
      </c>
      <c r="B176" s="10" t="s">
        <v>4</v>
      </c>
      <c r="C176" s="11"/>
      <c r="D176" s="7"/>
      <c r="E176" s="7"/>
      <c r="F176" s="7">
        <f>D176-E176</f>
        <v>0</v>
      </c>
      <c r="G176" s="8" t="e">
        <f>E176/D176*100</f>
        <v>#DIV/0!</v>
      </c>
    </row>
    <row r="177" spans="1:7" ht="25.5">
      <c r="A177" s="9" t="s">
        <v>99</v>
      </c>
      <c r="B177" s="10" t="s">
        <v>4</v>
      </c>
      <c r="C177" s="13" t="s">
        <v>175</v>
      </c>
      <c r="D177" s="7"/>
      <c r="E177" s="7"/>
      <c r="F177" s="7"/>
      <c r="G177" s="8"/>
    </row>
    <row r="178" spans="1:7" ht="25.5">
      <c r="A178" s="9" t="s">
        <v>99</v>
      </c>
      <c r="B178" s="10" t="s">
        <v>4</v>
      </c>
      <c r="C178" s="13" t="s">
        <v>176</v>
      </c>
      <c r="D178" s="7"/>
      <c r="E178" s="7"/>
      <c r="F178" s="7"/>
      <c r="G178" s="8"/>
    </row>
    <row r="179" spans="1:7" ht="25.5">
      <c r="A179" s="9" t="s">
        <v>99</v>
      </c>
      <c r="B179" s="10" t="s">
        <v>4</v>
      </c>
      <c r="C179" s="13" t="s">
        <v>177</v>
      </c>
      <c r="D179" s="7"/>
      <c r="E179" s="7"/>
      <c r="F179" s="7"/>
      <c r="G179" s="8"/>
    </row>
    <row r="180" spans="1:7" ht="38.25" hidden="1">
      <c r="A180" s="9" t="s">
        <v>178</v>
      </c>
      <c r="B180" s="10" t="s">
        <v>4</v>
      </c>
      <c r="C180" s="16" t="s">
        <v>179</v>
      </c>
      <c r="D180" s="6">
        <f>D181</f>
        <v>0</v>
      </c>
      <c r="E180" s="6">
        <f>E181</f>
        <v>0</v>
      </c>
      <c r="F180" s="6">
        <f>D180-E180</f>
        <v>0</v>
      </c>
      <c r="G180" s="8"/>
    </row>
    <row r="181" spans="1:7" ht="25.5" hidden="1">
      <c r="A181" s="9" t="s">
        <v>96</v>
      </c>
      <c r="B181" s="10" t="s">
        <v>4</v>
      </c>
      <c r="C181" s="11" t="s">
        <v>180</v>
      </c>
      <c r="D181" s="7">
        <f>D182+D183+D184+D185</f>
        <v>0</v>
      </c>
      <c r="E181" s="7">
        <f>E182+E183+E184+E185</f>
        <v>0</v>
      </c>
      <c r="F181" s="7">
        <f>D181-E181</f>
        <v>0</v>
      </c>
      <c r="G181" s="8"/>
    </row>
    <row r="182" spans="1:7" ht="25.5" hidden="1">
      <c r="A182" s="9" t="s">
        <v>181</v>
      </c>
      <c r="B182" s="10" t="s">
        <v>4</v>
      </c>
      <c r="C182" s="11" t="s">
        <v>182</v>
      </c>
      <c r="D182" s="7"/>
      <c r="E182" s="7"/>
      <c r="F182" s="7"/>
      <c r="G182" s="8"/>
    </row>
    <row r="183" spans="1:7" ht="25.5" hidden="1">
      <c r="A183" s="9" t="s">
        <v>99</v>
      </c>
      <c r="B183" s="10" t="s">
        <v>4</v>
      </c>
      <c r="C183" s="11" t="s">
        <v>183</v>
      </c>
      <c r="D183" s="7"/>
      <c r="E183" s="7"/>
      <c r="F183" s="7"/>
      <c r="G183" s="8">
        <v>100</v>
      </c>
    </row>
    <row r="184" spans="1:7" ht="25.5" hidden="1">
      <c r="A184" s="9" t="s">
        <v>99</v>
      </c>
      <c r="B184" s="10" t="s">
        <v>4</v>
      </c>
      <c r="C184" s="11" t="s">
        <v>184</v>
      </c>
      <c r="D184" s="7"/>
      <c r="E184" s="7"/>
      <c r="F184" s="7"/>
      <c r="G184" s="8"/>
    </row>
    <row r="185" spans="1:7" ht="25.5" hidden="1">
      <c r="A185" s="9" t="s">
        <v>99</v>
      </c>
      <c r="B185" s="10" t="s">
        <v>4</v>
      </c>
      <c r="C185" s="11" t="s">
        <v>185</v>
      </c>
      <c r="D185" s="7"/>
      <c r="E185" s="7"/>
      <c r="F185" s="7"/>
      <c r="G185" s="8"/>
    </row>
    <row r="186" spans="1:7" ht="12.75" hidden="1">
      <c r="A186" s="9" t="s">
        <v>186</v>
      </c>
      <c r="B186" s="10" t="s">
        <v>4</v>
      </c>
      <c r="C186" s="16" t="s">
        <v>187</v>
      </c>
      <c r="D186" s="6">
        <f>D187</f>
        <v>0</v>
      </c>
      <c r="E186" s="6">
        <f>E187</f>
        <v>0</v>
      </c>
      <c r="F186" s="6">
        <f>F187</f>
        <v>0</v>
      </c>
      <c r="G186" s="8"/>
    </row>
    <row r="187" spans="1:7" ht="25.5" hidden="1">
      <c r="A187" s="9" t="s">
        <v>96</v>
      </c>
      <c r="B187" s="10" t="s">
        <v>4</v>
      </c>
      <c r="C187" s="11" t="s">
        <v>188</v>
      </c>
      <c r="D187" s="15">
        <f>D188+D189</f>
        <v>0</v>
      </c>
      <c r="E187" s="15">
        <f>E188+E189</f>
        <v>0</v>
      </c>
      <c r="F187" s="15">
        <f>F188+F189</f>
        <v>0</v>
      </c>
      <c r="G187" s="8"/>
    </row>
    <row r="188" spans="1:7" ht="12.75" hidden="1">
      <c r="A188" s="9" t="s">
        <v>136</v>
      </c>
      <c r="B188" s="10" t="s">
        <v>4</v>
      </c>
      <c r="C188" s="11" t="s">
        <v>189</v>
      </c>
      <c r="D188" s="7"/>
      <c r="E188" s="7"/>
      <c r="F188" s="7"/>
      <c r="G188" s="8"/>
    </row>
    <row r="189" spans="1:7" ht="25.5" hidden="1">
      <c r="A189" s="9" t="s">
        <v>99</v>
      </c>
      <c r="B189" s="10" t="s">
        <v>4</v>
      </c>
      <c r="C189" s="11" t="s">
        <v>190</v>
      </c>
      <c r="D189" s="7"/>
      <c r="E189" s="7"/>
      <c r="F189" s="7"/>
      <c r="G189" s="8"/>
    </row>
    <row r="190" spans="1:7" ht="12.75" hidden="1">
      <c r="A190" s="9" t="s">
        <v>191</v>
      </c>
      <c r="B190" s="10" t="s">
        <v>4</v>
      </c>
      <c r="C190" s="16" t="s">
        <v>192</v>
      </c>
      <c r="D190" s="6">
        <f aca="true" t="shared" si="11" ref="D190:F191">D191</f>
        <v>0</v>
      </c>
      <c r="E190" s="6">
        <f t="shared" si="11"/>
        <v>0</v>
      </c>
      <c r="F190" s="6">
        <f t="shared" si="11"/>
        <v>0</v>
      </c>
      <c r="G190" s="8"/>
    </row>
    <row r="191" spans="1:7" ht="25.5" hidden="1">
      <c r="A191" s="9" t="s">
        <v>96</v>
      </c>
      <c r="B191" s="10" t="s">
        <v>4</v>
      </c>
      <c r="C191" s="11" t="s">
        <v>193</v>
      </c>
      <c r="D191" s="7">
        <f t="shared" si="11"/>
        <v>0</v>
      </c>
      <c r="E191" s="7">
        <f t="shared" si="11"/>
        <v>0</v>
      </c>
      <c r="F191" s="7">
        <f t="shared" si="11"/>
        <v>0</v>
      </c>
      <c r="G191" s="8"/>
    </row>
    <row r="192" spans="1:7" ht="25.5" hidden="1">
      <c r="A192" s="9" t="s">
        <v>194</v>
      </c>
      <c r="B192" s="10" t="s">
        <v>4</v>
      </c>
      <c r="C192" s="11" t="s">
        <v>195</v>
      </c>
      <c r="D192" s="7"/>
      <c r="E192" s="7"/>
      <c r="F192" s="7"/>
      <c r="G192" s="8"/>
    </row>
    <row r="193" spans="1:7" ht="25.5">
      <c r="A193" s="3" t="s">
        <v>196</v>
      </c>
      <c r="B193" s="4" t="s">
        <v>4</v>
      </c>
      <c r="C193" s="16" t="s">
        <v>197</v>
      </c>
      <c r="D193" s="6">
        <f>D194</f>
        <v>400000</v>
      </c>
      <c r="E193" s="6">
        <f>E194</f>
        <v>0</v>
      </c>
      <c r="F193" s="6">
        <f>D193-E193</f>
        <v>400000</v>
      </c>
      <c r="G193" s="8">
        <f>E193/D193*100</f>
        <v>0</v>
      </c>
    </row>
    <row r="194" spans="1:7" ht="25.5">
      <c r="A194" s="9" t="s">
        <v>96</v>
      </c>
      <c r="B194" s="10" t="s">
        <v>4</v>
      </c>
      <c r="C194" s="11" t="s">
        <v>252</v>
      </c>
      <c r="D194" s="6">
        <f>D195+D196+D197+D198+D199+D200+D201+D202</f>
        <v>400000</v>
      </c>
      <c r="E194" s="6">
        <f>E195+E196+E197+E198+E199+E200+E201+E202+E203+E204+E205+E206+E207+E208+E209</f>
        <v>0</v>
      </c>
      <c r="F194" s="7">
        <f>D194-E194</f>
        <v>400000</v>
      </c>
      <c r="G194" s="8">
        <f>E194/D194*100</f>
        <v>0</v>
      </c>
    </row>
    <row r="195" spans="1:7" ht="12.75">
      <c r="A195" s="9" t="s">
        <v>117</v>
      </c>
      <c r="B195" s="10" t="s">
        <v>4</v>
      </c>
      <c r="C195" s="11" t="s">
        <v>252</v>
      </c>
      <c r="D195" s="7"/>
      <c r="E195" s="7"/>
      <c r="F195" s="7">
        <f aca="true" t="shared" si="12" ref="F195:F258">D195-E195</f>
        <v>0</v>
      </c>
      <c r="G195" s="8"/>
    </row>
    <row r="196" spans="1:7" ht="25.5">
      <c r="A196" s="9" t="s">
        <v>99</v>
      </c>
      <c r="B196" s="10" t="s">
        <v>4</v>
      </c>
      <c r="C196" s="13" t="s">
        <v>268</v>
      </c>
      <c r="D196" s="7">
        <v>70000</v>
      </c>
      <c r="E196" s="7"/>
      <c r="F196" s="7">
        <f t="shared" si="12"/>
        <v>70000</v>
      </c>
      <c r="G196" s="8"/>
    </row>
    <row r="197" spans="1:7" ht="25.5">
      <c r="A197" s="9" t="s">
        <v>99</v>
      </c>
      <c r="B197" s="10" t="s">
        <v>4</v>
      </c>
      <c r="C197" s="13"/>
      <c r="D197" s="7"/>
      <c r="E197" s="7"/>
      <c r="F197" s="7">
        <f t="shared" si="12"/>
        <v>0</v>
      </c>
      <c r="G197" s="8"/>
    </row>
    <row r="198" spans="1:7" ht="25.5">
      <c r="A198" s="9" t="s">
        <v>99</v>
      </c>
      <c r="B198" s="10" t="s">
        <v>4</v>
      </c>
      <c r="C198" s="13"/>
      <c r="D198" s="7"/>
      <c r="E198" s="7"/>
      <c r="F198" s="7"/>
      <c r="G198" s="8"/>
    </row>
    <row r="199" spans="1:7" ht="25.5">
      <c r="A199" s="9" t="s">
        <v>99</v>
      </c>
      <c r="B199" s="10" t="s">
        <v>4</v>
      </c>
      <c r="C199" s="13"/>
      <c r="D199" s="7"/>
      <c r="E199" s="7"/>
      <c r="F199" s="7"/>
      <c r="G199" s="8"/>
    </row>
    <row r="200" spans="1:7" ht="25.5">
      <c r="A200" s="9" t="s">
        <v>99</v>
      </c>
      <c r="B200" s="10" t="s">
        <v>4</v>
      </c>
      <c r="C200" s="13" t="s">
        <v>267</v>
      </c>
      <c r="D200" s="7">
        <v>30000</v>
      </c>
      <c r="E200" s="7"/>
      <c r="F200" s="7">
        <f t="shared" si="12"/>
        <v>30000</v>
      </c>
      <c r="G200" s="8"/>
    </row>
    <row r="201" spans="1:7" ht="25.5">
      <c r="A201" s="9" t="s">
        <v>99</v>
      </c>
      <c r="B201" s="10"/>
      <c r="C201" s="13" t="s">
        <v>266</v>
      </c>
      <c r="D201" s="7">
        <v>240000</v>
      </c>
      <c r="E201" s="7"/>
      <c r="F201" s="7">
        <f t="shared" si="12"/>
        <v>240000</v>
      </c>
      <c r="G201" s="8"/>
    </row>
    <row r="202" spans="1:7" ht="25.5">
      <c r="A202" s="9" t="s">
        <v>99</v>
      </c>
      <c r="B202" s="10"/>
      <c r="C202" s="13" t="s">
        <v>254</v>
      </c>
      <c r="D202" s="7">
        <v>60000</v>
      </c>
      <c r="E202" s="7"/>
      <c r="F202" s="7">
        <f t="shared" si="12"/>
        <v>60000</v>
      </c>
      <c r="G202" s="8"/>
    </row>
    <row r="203" spans="1:7" ht="12.75" hidden="1">
      <c r="A203" s="9"/>
      <c r="B203" s="10"/>
      <c r="C203" s="13"/>
      <c r="D203" s="7"/>
      <c r="E203" s="7"/>
      <c r="F203" s="7">
        <f t="shared" si="12"/>
        <v>0</v>
      </c>
      <c r="G203" s="8"/>
    </row>
    <row r="204" spans="1:7" ht="12.75" hidden="1">
      <c r="A204" s="9"/>
      <c r="B204" s="10"/>
      <c r="C204" s="13"/>
      <c r="D204" s="7"/>
      <c r="E204" s="7"/>
      <c r="F204" s="7">
        <f t="shared" si="12"/>
        <v>0</v>
      </c>
      <c r="G204" s="8"/>
    </row>
    <row r="205" spans="1:7" ht="12.75" hidden="1">
      <c r="A205" s="9"/>
      <c r="B205" s="10"/>
      <c r="C205" s="13"/>
      <c r="D205" s="7"/>
      <c r="E205" s="7"/>
      <c r="F205" s="7">
        <f t="shared" si="12"/>
        <v>0</v>
      </c>
      <c r="G205" s="8"/>
    </row>
    <row r="206" spans="1:7" ht="12.75" hidden="1">
      <c r="A206" s="9"/>
      <c r="B206" s="10"/>
      <c r="C206" s="13"/>
      <c r="D206" s="7"/>
      <c r="E206" s="7"/>
      <c r="F206" s="7">
        <f t="shared" si="12"/>
        <v>0</v>
      </c>
      <c r="G206" s="8"/>
    </row>
    <row r="207" spans="1:7" ht="12.75" hidden="1">
      <c r="A207" s="9"/>
      <c r="B207" s="10"/>
      <c r="C207" s="13"/>
      <c r="D207" s="7"/>
      <c r="E207" s="7"/>
      <c r="F207" s="7">
        <f t="shared" si="12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12"/>
        <v>0</v>
      </c>
      <c r="G208" s="8"/>
    </row>
    <row r="209" spans="1:7" ht="12.75" hidden="1">
      <c r="A209" s="9"/>
      <c r="B209" s="10"/>
      <c r="C209" s="13"/>
      <c r="D209" s="7"/>
      <c r="E209" s="7"/>
      <c r="F209" s="7">
        <f t="shared" si="12"/>
        <v>0</v>
      </c>
      <c r="G209" s="8"/>
    </row>
    <row r="210" spans="1:7" ht="12.75" hidden="1">
      <c r="A210" s="9"/>
      <c r="B210" s="10"/>
      <c r="C210" s="11"/>
      <c r="D210" s="7"/>
      <c r="E210" s="7"/>
      <c r="F210" s="7">
        <f t="shared" si="12"/>
        <v>0</v>
      </c>
      <c r="G210" s="8"/>
    </row>
    <row r="211" spans="1:7" ht="12.75" hidden="1">
      <c r="A211" s="9"/>
      <c r="B211" s="10"/>
      <c r="C211" s="11"/>
      <c r="D211" s="7"/>
      <c r="E211" s="7"/>
      <c r="F211" s="7">
        <f t="shared" si="12"/>
        <v>0</v>
      </c>
      <c r="G211" s="8"/>
    </row>
    <row r="212" spans="1:7" ht="12.75" hidden="1">
      <c r="A212" s="9"/>
      <c r="B212" s="10"/>
      <c r="C212" s="11"/>
      <c r="D212" s="7"/>
      <c r="E212" s="7"/>
      <c r="F212" s="7">
        <f t="shared" si="12"/>
        <v>0</v>
      </c>
      <c r="G212" s="8"/>
    </row>
    <row r="213" spans="1:7" ht="12.75" hidden="1">
      <c r="A213" s="9"/>
      <c r="B213" s="10"/>
      <c r="C213" s="11"/>
      <c r="D213" s="7"/>
      <c r="E213" s="7"/>
      <c r="F213" s="7">
        <f t="shared" si="12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12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12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12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12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12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12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12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2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2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2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2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2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2"/>
        <v>0</v>
      </c>
      <c r="G226" s="8"/>
    </row>
    <row r="227" spans="1:7" ht="12.75" hidden="1">
      <c r="A227" s="9"/>
      <c r="B227" s="10"/>
      <c r="C227" s="11"/>
      <c r="D227" s="7"/>
      <c r="E227" s="7"/>
      <c r="F227" s="7">
        <f t="shared" si="12"/>
        <v>0</v>
      </c>
      <c r="G227" s="8"/>
    </row>
    <row r="228" spans="1:7" ht="12.75" hidden="1">
      <c r="A228" s="9"/>
      <c r="B228" s="10"/>
      <c r="C228" s="11"/>
      <c r="D228" s="7"/>
      <c r="E228" s="7"/>
      <c r="F228" s="7">
        <f t="shared" si="12"/>
        <v>0</v>
      </c>
      <c r="G228" s="8"/>
    </row>
    <row r="229" spans="1:7" ht="12.75" hidden="1">
      <c r="A229" s="9"/>
      <c r="B229" s="10"/>
      <c r="C229" s="11"/>
      <c r="D229" s="7"/>
      <c r="E229" s="7"/>
      <c r="F229" s="7">
        <f t="shared" si="12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2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12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12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2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2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12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12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2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2"/>
        <v>0</v>
      </c>
      <c r="G238" s="8"/>
    </row>
    <row r="239" spans="1:7" ht="12.75" hidden="1">
      <c r="A239" s="9"/>
      <c r="B239" s="10"/>
      <c r="C239" s="11"/>
      <c r="D239" s="7"/>
      <c r="E239" s="7"/>
      <c r="F239" s="7">
        <f t="shared" si="12"/>
        <v>0</v>
      </c>
      <c r="G239" s="8"/>
    </row>
    <row r="240" spans="1:7" ht="12.75" hidden="1">
      <c r="A240" s="9"/>
      <c r="B240" s="10"/>
      <c r="C240" s="11"/>
      <c r="D240" s="7"/>
      <c r="E240" s="7"/>
      <c r="F240" s="7">
        <f t="shared" si="12"/>
        <v>0</v>
      </c>
      <c r="G240" s="8"/>
    </row>
    <row r="241" spans="1:7" ht="12.75" hidden="1">
      <c r="A241" s="9"/>
      <c r="B241" s="10"/>
      <c r="C241" s="11"/>
      <c r="D241" s="7"/>
      <c r="E241" s="7"/>
      <c r="F241" s="7">
        <f t="shared" si="12"/>
        <v>0</v>
      </c>
      <c r="G241" s="8"/>
    </row>
    <row r="242" spans="1:7" ht="12.75" hidden="1">
      <c r="A242" s="9"/>
      <c r="B242" s="10"/>
      <c r="C242" s="11"/>
      <c r="D242" s="7"/>
      <c r="E242" s="7"/>
      <c r="F242" s="7">
        <f t="shared" si="12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12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12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12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2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2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2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2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2"/>
        <v>0</v>
      </c>
      <c r="G250" s="8"/>
    </row>
    <row r="251" spans="1:7" ht="12.75" hidden="1">
      <c r="A251" s="3"/>
      <c r="B251" s="4"/>
      <c r="C251" s="5"/>
      <c r="D251" s="6"/>
      <c r="E251" s="6"/>
      <c r="F251" s="7">
        <f t="shared" si="12"/>
        <v>0</v>
      </c>
      <c r="G251" s="8"/>
    </row>
    <row r="252" spans="1:7" ht="12.75" hidden="1">
      <c r="A252" s="3"/>
      <c r="B252" s="4"/>
      <c r="C252" s="5"/>
      <c r="D252" s="6"/>
      <c r="E252" s="6"/>
      <c r="F252" s="7">
        <f t="shared" si="12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2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2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12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2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2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 t="shared" si="12"/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>D259-E259</f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>D260-E260</f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>D261-E261</f>
        <v>0</v>
      </c>
      <c r="G261" s="8"/>
    </row>
    <row r="262" spans="1:7" ht="25.5">
      <c r="A262" s="3" t="s">
        <v>206</v>
      </c>
      <c r="B262" s="4" t="s">
        <v>207</v>
      </c>
      <c r="C262" s="5" t="s">
        <v>4</v>
      </c>
      <c r="D262" s="6"/>
      <c r="E262" s="6"/>
      <c r="F262" s="6"/>
      <c r="G262" s="8"/>
    </row>
    <row r="263" spans="1:7" ht="12.75">
      <c r="A263" s="3" t="s">
        <v>208</v>
      </c>
      <c r="B263" s="4" t="s">
        <v>209</v>
      </c>
      <c r="C263" s="5" t="s">
        <v>210</v>
      </c>
      <c r="D263" s="6"/>
      <c r="E263" s="6">
        <v>82385.93</v>
      </c>
      <c r="F263" s="6"/>
      <c r="G263" s="8"/>
    </row>
    <row r="264" spans="1:7" ht="12.75">
      <c r="A264" s="3" t="s">
        <v>211</v>
      </c>
      <c r="B264" s="4" t="s">
        <v>212</v>
      </c>
      <c r="C264" s="5" t="s">
        <v>213</v>
      </c>
      <c r="D264" s="6"/>
      <c r="E264" s="6">
        <f>E263+E10-E68</f>
        <v>86728.11999999988</v>
      </c>
      <c r="F264" s="6"/>
      <c r="G264" s="8"/>
    </row>
    <row r="265" spans="1:7" ht="12.75">
      <c r="A265" s="3" t="s">
        <v>214</v>
      </c>
      <c r="B265" s="4" t="s">
        <v>215</v>
      </c>
      <c r="C265" s="5" t="s">
        <v>4</v>
      </c>
      <c r="D265" s="6"/>
      <c r="E265" s="6"/>
      <c r="F265" s="6"/>
      <c r="G265" s="8"/>
    </row>
    <row r="266" spans="4:7" ht="12.75">
      <c r="D266" s="17"/>
      <c r="E266" s="17"/>
      <c r="F266" s="17"/>
      <c r="G266" s="17"/>
    </row>
    <row r="267" spans="4:7" ht="12.75">
      <c r="D267" s="17" t="s">
        <v>216</v>
      </c>
      <c r="E267" s="17"/>
      <c r="F267" s="17"/>
      <c r="G267" s="17"/>
    </row>
    <row r="268" spans="1:8" ht="12.75">
      <c r="A268" s="21" t="s">
        <v>217</v>
      </c>
      <c r="B268" s="22"/>
      <c r="C268" s="22"/>
      <c r="D268" s="22"/>
      <c r="E268" s="22"/>
      <c r="F268" s="22"/>
      <c r="G268" s="22"/>
      <c r="H268" s="22"/>
    </row>
    <row r="269" spans="1:8" ht="12.75">
      <c r="A269" s="18" t="s">
        <v>218</v>
      </c>
      <c r="B269" s="1"/>
      <c r="C269" s="1"/>
      <c r="D269" s="1"/>
      <c r="E269" s="1"/>
      <c r="F269" s="1"/>
      <c r="G269" s="1"/>
      <c r="H269" s="1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</sheetData>
  <mergeCells count="9">
    <mergeCell ref="A268:H268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9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7"/>
      <c r="B1" s="28"/>
      <c r="C1" s="28"/>
      <c r="D1" s="28"/>
      <c r="E1" s="28"/>
      <c r="F1" s="28"/>
      <c r="G1" s="28"/>
    </row>
    <row r="2" spans="1:7" ht="12.75">
      <c r="A2" s="29" t="s">
        <v>0</v>
      </c>
      <c r="B2" s="26"/>
      <c r="C2" s="26"/>
      <c r="D2" s="26"/>
      <c r="E2" s="26"/>
      <c r="F2" s="26"/>
      <c r="G2" s="26"/>
    </row>
    <row r="3" spans="1:7" ht="12.75">
      <c r="A3" s="23" t="s">
        <v>1</v>
      </c>
      <c r="B3" s="24"/>
      <c r="C3" s="24"/>
      <c r="D3" s="24"/>
      <c r="E3" s="24"/>
      <c r="F3" s="24"/>
      <c r="G3" s="24"/>
    </row>
    <row r="4" spans="1:7" ht="12.75">
      <c r="A4" s="23" t="s">
        <v>2</v>
      </c>
      <c r="B4" s="24"/>
      <c r="C4" s="24"/>
      <c r="D4" s="24"/>
      <c r="E4" s="24"/>
      <c r="F4" s="24"/>
      <c r="G4" s="24"/>
    </row>
    <row r="5" spans="1:7" ht="12.75">
      <c r="A5" s="23" t="s">
        <v>3</v>
      </c>
      <c r="B5" s="24"/>
      <c r="C5" s="24"/>
      <c r="D5" s="24"/>
      <c r="E5" s="24"/>
      <c r="F5" s="24"/>
      <c r="G5" s="24"/>
    </row>
    <row r="6" spans="1:7" ht="12.75">
      <c r="A6" s="23" t="s">
        <v>270</v>
      </c>
      <c r="B6" s="24"/>
      <c r="C6" s="24"/>
      <c r="D6" s="24"/>
      <c r="E6" s="24"/>
      <c r="F6" s="24"/>
      <c r="G6" s="24"/>
    </row>
    <row r="7" spans="1:7" ht="12.75">
      <c r="A7" s="23" t="s">
        <v>4</v>
      </c>
      <c r="B7" s="24"/>
      <c r="C7" s="24"/>
      <c r="D7" s="24"/>
      <c r="E7" s="24"/>
      <c r="F7" s="24"/>
      <c r="G7" s="24"/>
    </row>
    <row r="8" spans="1:7" ht="12.75">
      <c r="A8" s="25" t="s">
        <v>5</v>
      </c>
      <c r="B8" s="26"/>
      <c r="C8" s="26"/>
      <c r="D8" s="26"/>
      <c r="E8" s="26"/>
      <c r="F8" s="26"/>
      <c r="G8" s="26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</f>
        <v>2937949</v>
      </c>
      <c r="E10" s="6">
        <f>E13+E17+E18+E19+E20+E21+E22+E23+E24+E26+E27+E28+E29+E30+E31+E32+E33+E34+E35+E36+E40+E44+E48+E50+E51+E52+E53+E56+E57+E58+E59+E60+E61+E62+E64+E63+E65+E66+E67</f>
        <v>1202897.71</v>
      </c>
      <c r="F10" s="7">
        <f>D10-E10</f>
        <v>1735051.29</v>
      </c>
      <c r="G10" s="8">
        <f>E10/D10*100</f>
        <v>40.94345102654947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71403.4</v>
      </c>
      <c r="F13" s="7">
        <f>D13-E13</f>
        <v>202596.6</v>
      </c>
      <c r="G13" s="12">
        <f>E13/D13*100</f>
        <v>26.05963503649635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71403.4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/>
      <c r="F20" s="7">
        <f t="shared" si="0"/>
        <v>0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-0.1</v>
      </c>
      <c r="F21" s="7">
        <f t="shared" si="0"/>
        <v>0.1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350</v>
      </c>
      <c r="F22" s="7">
        <f t="shared" si="0"/>
        <v>-350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220</v>
      </c>
      <c r="B25" s="10"/>
      <c r="C25" s="11" t="s">
        <v>221</v>
      </c>
      <c r="D25" s="7">
        <f>D26+D27+D28+D29</f>
        <v>380000</v>
      </c>
      <c r="E25" s="7">
        <f>E26+E27+E28+E29</f>
        <v>99285.25</v>
      </c>
      <c r="F25" s="7">
        <f>F26+F27+F28+F29</f>
        <v>0</v>
      </c>
      <c r="G25" s="7">
        <f>G26+G27+G28+G29</f>
        <v>0</v>
      </c>
    </row>
    <row r="26" spans="1:7" ht="12.75">
      <c r="A26" s="9" t="s">
        <v>220</v>
      </c>
      <c r="B26" s="10"/>
      <c r="C26" s="11" t="s">
        <v>222</v>
      </c>
      <c r="D26" s="7"/>
      <c r="E26" s="7">
        <v>38764.81</v>
      </c>
      <c r="F26" s="7"/>
      <c r="G26" s="8"/>
    </row>
    <row r="27" spans="1:7" ht="12.75">
      <c r="A27" s="9" t="s">
        <v>220</v>
      </c>
      <c r="B27" s="10"/>
      <c r="C27" s="11" t="s">
        <v>223</v>
      </c>
      <c r="D27" s="7"/>
      <c r="E27" s="7">
        <v>697.22</v>
      </c>
      <c r="F27" s="7"/>
      <c r="G27" s="8"/>
    </row>
    <row r="28" spans="1:7" ht="12.75">
      <c r="A28" s="9" t="s">
        <v>220</v>
      </c>
      <c r="B28" s="10"/>
      <c r="C28" s="11" t="s">
        <v>224</v>
      </c>
      <c r="D28" s="7">
        <v>380000</v>
      </c>
      <c r="E28" s="7">
        <v>59821.38</v>
      </c>
      <c r="F28" s="7"/>
      <c r="G28" s="8"/>
    </row>
    <row r="29" spans="1:7" ht="12.75">
      <c r="A29" s="9" t="s">
        <v>220</v>
      </c>
      <c r="B29" s="10"/>
      <c r="C29" s="11" t="s">
        <v>225</v>
      </c>
      <c r="D29" s="7"/>
      <c r="E29" s="7">
        <v>1.84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>
        <v>421.5</v>
      </c>
      <c r="F30" s="7">
        <f t="shared" si="0"/>
        <v>4578.5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/>
      <c r="F31" s="7">
        <f t="shared" si="0"/>
        <v>0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12222.38</v>
      </c>
      <c r="F36" s="7">
        <f t="shared" si="0"/>
        <v>163777.62</v>
      </c>
      <c r="G36" s="12">
        <f>E36/D36*100</f>
        <v>6.944534090909091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11405.82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816.56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16564.21</v>
      </c>
      <c r="F40" s="7">
        <f t="shared" si="0"/>
        <v>136435.79</v>
      </c>
      <c r="G40" s="12">
        <f>E40/D40*100</f>
        <v>10.826281045751633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14898.89</v>
      </c>
      <c r="F41" s="7"/>
      <c r="G41" s="8"/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1665.32</v>
      </c>
      <c r="F42" s="7"/>
      <c r="G42" s="8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8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49461.75</v>
      </c>
      <c r="F44" s="7">
        <f>D44-E44</f>
        <v>113538.25</v>
      </c>
      <c r="G44" s="8"/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49461.75</v>
      </c>
      <c r="F45" s="7"/>
      <c r="G45" s="8"/>
    </row>
    <row r="46" spans="1:7" ht="76.5">
      <c r="A46" s="9" t="s">
        <v>49</v>
      </c>
      <c r="B46" s="10" t="s">
        <v>4</v>
      </c>
      <c r="C46" s="11" t="s">
        <v>52</v>
      </c>
      <c r="D46" s="7"/>
      <c r="E46" s="7"/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4110</v>
      </c>
      <c r="F48" s="7">
        <f aca="true" t="shared" si="1" ref="F48:F53">D48-E48</f>
        <v>10890</v>
      </c>
      <c r="G48" s="12">
        <f>E48/D48*100</f>
        <v>27.400000000000002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4110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48888.87</v>
      </c>
      <c r="F53" s="7">
        <f t="shared" si="1"/>
        <v>-18888.870000000003</v>
      </c>
      <c r="G53" s="12">
        <f>E53/D53*100</f>
        <v>162.9629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48888.87</v>
      </c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950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0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>
        <v>36835.95</v>
      </c>
      <c r="F59" s="7">
        <f>D59-E59</f>
        <v>-36835.95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/>
      <c r="F60" s="7"/>
      <c r="G60" s="8"/>
    </row>
    <row r="61" spans="1:7" ht="12.75">
      <c r="A61" s="9" t="s">
        <v>77</v>
      </c>
      <c r="B61" s="10"/>
      <c r="C61" s="11" t="s">
        <v>78</v>
      </c>
      <c r="D61" s="7">
        <v>0</v>
      </c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483246.5</v>
      </c>
      <c r="F62" s="7"/>
      <c r="G62" s="12"/>
    </row>
    <row r="63" spans="1:7" ht="27" customHeight="1">
      <c r="A63" s="9" t="s">
        <v>81</v>
      </c>
      <c r="B63" s="10" t="s">
        <v>4</v>
      </c>
      <c r="C63" s="11" t="s">
        <v>82</v>
      </c>
      <c r="D63" s="7"/>
      <c r="E63" s="7"/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179158</v>
      </c>
      <c r="F64" s="7">
        <f>D64-E64</f>
        <v>0</v>
      </c>
      <c r="G64" s="12">
        <f>E64/D64*100</f>
        <v>100</v>
      </c>
    </row>
    <row r="65" spans="1:7" ht="25.5">
      <c r="A65" s="9" t="s">
        <v>85</v>
      </c>
      <c r="B65" s="10" t="s">
        <v>4</v>
      </c>
      <c r="C65" s="11" t="s">
        <v>86</v>
      </c>
      <c r="D65" s="7">
        <v>0</v>
      </c>
      <c r="E65" s="7">
        <v>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200000</v>
      </c>
      <c r="F66" s="7">
        <v>0</v>
      </c>
      <c r="G66" s="12">
        <f>E66/D66*100</f>
        <v>50</v>
      </c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 t="s">
        <v>89</v>
      </c>
      <c r="B68" s="4" t="s">
        <v>90</v>
      </c>
      <c r="C68" s="5" t="s">
        <v>91</v>
      </c>
      <c r="D68" s="6">
        <f>D69+D74+D112+D116+D132+D140+D147+D172</f>
        <v>2959949</v>
      </c>
      <c r="E68" s="6">
        <f>E69+E74+E112+E116+E132+E140+E147+E172</f>
        <v>843777.67</v>
      </c>
      <c r="F68" s="6">
        <f>D68-E68</f>
        <v>2116171.33</v>
      </c>
      <c r="G68" s="8">
        <f aca="true" t="shared" si="2" ref="G68:G77">E68/D68*100</f>
        <v>28.50649352404383</v>
      </c>
    </row>
    <row r="69" spans="1:7" ht="38.25">
      <c r="A69" s="9" t="s">
        <v>92</v>
      </c>
      <c r="B69" s="10" t="s">
        <v>4</v>
      </c>
      <c r="C69" s="11" t="s">
        <v>93</v>
      </c>
      <c r="D69" s="6">
        <f>D70</f>
        <v>443598</v>
      </c>
      <c r="E69" s="6">
        <f>E70</f>
        <v>181663.68</v>
      </c>
      <c r="F69" s="6">
        <f>D69-E69</f>
        <v>261934.32</v>
      </c>
      <c r="G69" s="8">
        <f t="shared" si="2"/>
        <v>40.952321696671305</v>
      </c>
    </row>
    <row r="70" spans="1:7" ht="12.75">
      <c r="A70" s="9" t="s">
        <v>94</v>
      </c>
      <c r="B70" s="10" t="s">
        <v>4</v>
      </c>
      <c r="C70" s="14" t="s">
        <v>95</v>
      </c>
      <c r="D70" s="7">
        <f>D71</f>
        <v>443598</v>
      </c>
      <c r="E70" s="7">
        <f>E71</f>
        <v>181663.68</v>
      </c>
      <c r="F70" s="7">
        <f aca="true" t="shared" si="3" ref="F70:F77">D70-E70</f>
        <v>261934.32</v>
      </c>
      <c r="G70" s="12">
        <f t="shared" si="2"/>
        <v>40.952321696671305</v>
      </c>
    </row>
    <row r="71" spans="1:7" ht="25.5">
      <c r="A71" s="9" t="s">
        <v>96</v>
      </c>
      <c r="B71" s="10" t="s">
        <v>4</v>
      </c>
      <c r="C71" s="14" t="s">
        <v>97</v>
      </c>
      <c r="D71" s="7">
        <f>D72+D73</f>
        <v>443598</v>
      </c>
      <c r="E71" s="7">
        <f>E72+E73</f>
        <v>181663.68</v>
      </c>
      <c r="F71" s="7">
        <f t="shared" si="3"/>
        <v>261934.32</v>
      </c>
      <c r="G71" s="12">
        <f t="shared" si="2"/>
        <v>40.952321696671305</v>
      </c>
    </row>
    <row r="72" spans="1:7" ht="12.75">
      <c r="A72" s="9" t="s">
        <v>98</v>
      </c>
      <c r="B72" s="10" t="s">
        <v>4</v>
      </c>
      <c r="C72" s="14" t="s">
        <v>226</v>
      </c>
      <c r="D72" s="7">
        <v>340705</v>
      </c>
      <c r="E72" s="7">
        <v>130290.8</v>
      </c>
      <c r="F72" s="7">
        <f t="shared" si="3"/>
        <v>210414.2</v>
      </c>
      <c r="G72" s="12">
        <f t="shared" si="2"/>
        <v>38.24152859511894</v>
      </c>
    </row>
    <row r="73" spans="1:7" ht="25.5">
      <c r="A73" s="9" t="s">
        <v>99</v>
      </c>
      <c r="B73" s="10" t="s">
        <v>4</v>
      </c>
      <c r="C73" s="14" t="s">
        <v>227</v>
      </c>
      <c r="D73" s="7">
        <v>102893</v>
      </c>
      <c r="E73" s="7">
        <v>51372.88</v>
      </c>
      <c r="F73" s="7">
        <f t="shared" si="3"/>
        <v>51520.12</v>
      </c>
      <c r="G73" s="12">
        <f t="shared" si="2"/>
        <v>49.92844994314482</v>
      </c>
    </row>
    <row r="74" spans="1:7" ht="51">
      <c r="A74" s="9" t="s">
        <v>100</v>
      </c>
      <c r="B74" s="10" t="s">
        <v>4</v>
      </c>
      <c r="C74" s="14" t="s">
        <v>101</v>
      </c>
      <c r="D74" s="6">
        <f>D75</f>
        <v>1427749</v>
      </c>
      <c r="E74" s="6">
        <f>E75</f>
        <v>454706.13</v>
      </c>
      <c r="F74" s="6">
        <f t="shared" si="3"/>
        <v>973042.87</v>
      </c>
      <c r="G74" s="8">
        <f t="shared" si="2"/>
        <v>31.84776385765285</v>
      </c>
    </row>
    <row r="75" spans="1:7" ht="12.75">
      <c r="A75" s="9" t="s">
        <v>102</v>
      </c>
      <c r="B75" s="10" t="s">
        <v>4</v>
      </c>
      <c r="C75" s="14" t="s">
        <v>243</v>
      </c>
      <c r="D75" s="7">
        <f>D76</f>
        <v>1427749</v>
      </c>
      <c r="E75" s="7">
        <f>E76</f>
        <v>454706.13</v>
      </c>
      <c r="F75" s="7">
        <f t="shared" si="3"/>
        <v>973042.87</v>
      </c>
      <c r="G75" s="12">
        <f t="shared" si="2"/>
        <v>31.84776385765285</v>
      </c>
    </row>
    <row r="76" spans="1:7" ht="25.5">
      <c r="A76" s="9" t="s">
        <v>96</v>
      </c>
      <c r="B76" s="10" t="s">
        <v>4</v>
      </c>
      <c r="C76" s="14" t="s">
        <v>243</v>
      </c>
      <c r="D76" s="7">
        <f>D77+D78+D79+D80+D81+D82+D83+D84+D85+D86+D87+D88+D89+D90+D91+D92+D93+D94+D95+D96+D97+D98+D99+D100+D101+D102+D103+D104+D105+D106+D107+D108+D109+D110</f>
        <v>1427749</v>
      </c>
      <c r="E76" s="7">
        <f>E77+E78+E79+E80+E81+E82+E83+E84+E85+E86+E87+E88+E89+E90+E91+E92+E93+E94+E95+E96+E97+E98+E99+E100+E101+E102+E103+E104+E105+E106+E107+E108+E109+E110</f>
        <v>454706.13</v>
      </c>
      <c r="F76" s="7">
        <f>F77+F78+F79+F80+F81+F82+F83+F84+F85+F86+F87+F88+F89+F90+F91+F92+F93+F94+F95+F96+F97+F98+F99+F100+F101+F102+F103+F104+F105+F106+F107+F108+F109+F110</f>
        <v>891984.87</v>
      </c>
      <c r="G76" s="12">
        <f t="shared" si="2"/>
        <v>31.84776385765285</v>
      </c>
    </row>
    <row r="77" spans="1:7" ht="12.75">
      <c r="A77" s="9" t="s">
        <v>98</v>
      </c>
      <c r="B77" s="10" t="s">
        <v>4</v>
      </c>
      <c r="C77" s="13" t="s">
        <v>228</v>
      </c>
      <c r="D77" s="7">
        <v>763448</v>
      </c>
      <c r="E77" s="7">
        <v>272512.09</v>
      </c>
      <c r="F77" s="7">
        <f t="shared" si="3"/>
        <v>490935.91</v>
      </c>
      <c r="G77" s="12">
        <f t="shared" si="2"/>
        <v>35.69491176871248</v>
      </c>
    </row>
    <row r="78" spans="1:7" ht="25.5">
      <c r="A78" s="9" t="s">
        <v>99</v>
      </c>
      <c r="B78" s="10" t="s">
        <v>4</v>
      </c>
      <c r="C78" s="13" t="s">
        <v>229</v>
      </c>
      <c r="D78" s="7">
        <v>500</v>
      </c>
      <c r="E78" s="7">
        <v>500</v>
      </c>
      <c r="F78" s="7"/>
      <c r="G78" s="12"/>
    </row>
    <row r="79" spans="1:7" ht="25.5">
      <c r="A79" s="9" t="s">
        <v>99</v>
      </c>
      <c r="B79" s="10" t="s">
        <v>4</v>
      </c>
      <c r="C79" s="13" t="s">
        <v>230</v>
      </c>
      <c r="D79" s="7">
        <v>230562</v>
      </c>
      <c r="E79" s="7">
        <v>94798.51</v>
      </c>
      <c r="F79" s="7">
        <f aca="true" t="shared" si="4" ref="F79:F84">D79-E79</f>
        <v>135763.49</v>
      </c>
      <c r="G79" s="12">
        <f aca="true" t="shared" si="5" ref="G79:G84">E79/D79*100</f>
        <v>41.116276749854705</v>
      </c>
    </row>
    <row r="80" spans="1:7" ht="25.5">
      <c r="A80" s="9" t="s">
        <v>99</v>
      </c>
      <c r="B80" s="10" t="s">
        <v>4</v>
      </c>
      <c r="C80" s="13" t="s">
        <v>284</v>
      </c>
      <c r="D80" s="7">
        <v>25350</v>
      </c>
      <c r="E80" s="7">
        <v>6849.71</v>
      </c>
      <c r="F80" s="7">
        <f t="shared" si="4"/>
        <v>18500.29</v>
      </c>
      <c r="G80" s="12">
        <f t="shared" si="5"/>
        <v>27.020552268244575</v>
      </c>
    </row>
    <row r="81" spans="1:7" ht="25.5">
      <c r="A81" s="9" t="s">
        <v>99</v>
      </c>
      <c r="B81" s="10" t="s">
        <v>4</v>
      </c>
      <c r="C81" s="13" t="s">
        <v>232</v>
      </c>
      <c r="D81" s="7">
        <v>23436</v>
      </c>
      <c r="E81" s="7">
        <v>7876.73</v>
      </c>
      <c r="F81" s="7">
        <f t="shared" si="4"/>
        <v>15559.27</v>
      </c>
      <c r="G81" s="12">
        <f t="shared" si="5"/>
        <v>33.60953234340331</v>
      </c>
    </row>
    <row r="82" spans="1:7" ht="25.5">
      <c r="A82" s="9" t="s">
        <v>99</v>
      </c>
      <c r="B82" s="10" t="s">
        <v>4</v>
      </c>
      <c r="C82" s="13" t="s">
        <v>233</v>
      </c>
      <c r="D82" s="7">
        <v>9096</v>
      </c>
      <c r="E82" s="7">
        <v>1567.45</v>
      </c>
      <c r="F82" s="7">
        <f t="shared" si="4"/>
        <v>7528.55</v>
      </c>
      <c r="G82" s="12">
        <f t="shared" si="5"/>
        <v>17.232299912049253</v>
      </c>
    </row>
    <row r="83" spans="1:7" ht="25.5">
      <c r="A83" s="9" t="s">
        <v>99</v>
      </c>
      <c r="B83" s="10" t="s">
        <v>4</v>
      </c>
      <c r="C83" s="13" t="s">
        <v>269</v>
      </c>
      <c r="D83" s="7">
        <v>4200</v>
      </c>
      <c r="E83" s="7"/>
      <c r="F83" s="7">
        <f t="shared" si="4"/>
        <v>4200</v>
      </c>
      <c r="G83" s="12">
        <f t="shared" si="5"/>
        <v>0</v>
      </c>
    </row>
    <row r="84" spans="1:7" ht="25.5">
      <c r="A84" s="9" t="s">
        <v>99</v>
      </c>
      <c r="B84" s="10" t="s">
        <v>4</v>
      </c>
      <c r="C84" s="13" t="s">
        <v>234</v>
      </c>
      <c r="D84" s="7">
        <v>6500</v>
      </c>
      <c r="E84" s="7">
        <v>742.98</v>
      </c>
      <c r="F84" s="7">
        <f t="shared" si="4"/>
        <v>5757.02</v>
      </c>
      <c r="G84" s="12">
        <f t="shared" si="5"/>
        <v>11.43046153846154</v>
      </c>
    </row>
    <row r="85" spans="1:7" ht="25.5">
      <c r="A85" s="9" t="s">
        <v>99</v>
      </c>
      <c r="B85" s="10" t="s">
        <v>4</v>
      </c>
      <c r="C85" s="13" t="s">
        <v>235</v>
      </c>
      <c r="D85" s="7">
        <v>3634</v>
      </c>
      <c r="E85" s="7"/>
      <c r="F85" s="7"/>
      <c r="G85" s="12"/>
    </row>
    <row r="86" spans="1:7" ht="25.5">
      <c r="A86" s="9" t="s">
        <v>99</v>
      </c>
      <c r="B86" s="10" t="s">
        <v>4</v>
      </c>
      <c r="C86" s="13" t="s">
        <v>236</v>
      </c>
      <c r="D86" s="7">
        <v>63464</v>
      </c>
      <c r="E86" s="7">
        <v>15523</v>
      </c>
      <c r="F86" s="7">
        <f>D86-E86</f>
        <v>47941</v>
      </c>
      <c r="G86" s="12">
        <f>E86/D86*100</f>
        <v>24.459536114962813</v>
      </c>
    </row>
    <row r="87" spans="1:7" ht="25.5">
      <c r="A87" s="9" t="s">
        <v>99</v>
      </c>
      <c r="B87" s="10" t="s">
        <v>4</v>
      </c>
      <c r="C87" s="13" t="s">
        <v>265</v>
      </c>
      <c r="D87" s="7">
        <v>2750</v>
      </c>
      <c r="E87" s="7">
        <v>2750</v>
      </c>
      <c r="F87" s="7"/>
      <c r="G87" s="12"/>
    </row>
    <row r="88" spans="1:7" ht="25.5">
      <c r="A88" s="9" t="s">
        <v>99</v>
      </c>
      <c r="B88" s="10" t="s">
        <v>4</v>
      </c>
      <c r="C88" s="13" t="s">
        <v>237</v>
      </c>
      <c r="D88" s="7">
        <v>27854.16</v>
      </c>
      <c r="E88" s="7">
        <v>19187.66</v>
      </c>
      <c r="F88" s="7">
        <f>D88-E88</f>
        <v>8666.5</v>
      </c>
      <c r="G88" s="12">
        <f>E88/D88*100</f>
        <v>68.88615560476424</v>
      </c>
    </row>
    <row r="89" spans="1:7" ht="25.5">
      <c r="A89" s="9" t="s">
        <v>99</v>
      </c>
      <c r="B89" s="10" t="s">
        <v>4</v>
      </c>
      <c r="C89" s="13" t="s">
        <v>238</v>
      </c>
      <c r="D89" s="7">
        <v>12500</v>
      </c>
      <c r="E89" s="7">
        <v>7118</v>
      </c>
      <c r="F89" s="7"/>
      <c r="G89" s="8"/>
    </row>
    <row r="90" spans="1:7" ht="25.5">
      <c r="A90" s="9" t="s">
        <v>99</v>
      </c>
      <c r="B90" s="10" t="s">
        <v>4</v>
      </c>
      <c r="C90" s="13" t="s">
        <v>239</v>
      </c>
      <c r="D90" s="7">
        <v>1900</v>
      </c>
      <c r="E90" s="7">
        <v>280</v>
      </c>
      <c r="F90" s="7"/>
      <c r="G90" s="8"/>
    </row>
    <row r="91" spans="1:7" ht="25.5">
      <c r="A91" s="9" t="s">
        <v>99</v>
      </c>
      <c r="B91" s="10" t="s">
        <v>4</v>
      </c>
      <c r="C91" s="13" t="s">
        <v>240</v>
      </c>
      <c r="D91" s="7">
        <v>1750</v>
      </c>
      <c r="E91" s="7">
        <v>1000</v>
      </c>
      <c r="F91" s="7"/>
      <c r="G91" s="8"/>
    </row>
    <row r="92" spans="1:7" ht="25.5">
      <c r="A92" s="9" t="s">
        <v>99</v>
      </c>
      <c r="B92" s="10" t="s">
        <v>4</v>
      </c>
      <c r="C92" s="13" t="s">
        <v>241</v>
      </c>
      <c r="D92" s="7">
        <v>39672</v>
      </c>
      <c r="E92" s="7"/>
      <c r="F92" s="7"/>
      <c r="G92" s="8"/>
    </row>
    <row r="93" spans="1:7" ht="25.5">
      <c r="A93" s="9" t="s">
        <v>99</v>
      </c>
      <c r="B93" s="10" t="s">
        <v>4</v>
      </c>
      <c r="C93" s="13" t="s">
        <v>242</v>
      </c>
      <c r="D93" s="7">
        <v>30000</v>
      </c>
      <c r="E93" s="7"/>
      <c r="F93" s="7"/>
      <c r="G93" s="8"/>
    </row>
    <row r="94" spans="1:7" ht="25.5">
      <c r="A94" s="9" t="s">
        <v>99</v>
      </c>
      <c r="B94" s="10" t="s">
        <v>4</v>
      </c>
      <c r="C94" s="13" t="s">
        <v>263</v>
      </c>
      <c r="D94" s="7">
        <v>181132.84</v>
      </c>
      <c r="E94" s="7">
        <v>24000</v>
      </c>
      <c r="F94" s="7">
        <f>D94-E94</f>
        <v>157132.84</v>
      </c>
      <c r="G94" s="8"/>
    </row>
    <row r="95" spans="1:7" ht="25.5" hidden="1">
      <c r="A95" s="9" t="s">
        <v>99</v>
      </c>
      <c r="B95" s="10" t="s">
        <v>4</v>
      </c>
      <c r="C95" s="13"/>
      <c r="D95" s="7"/>
      <c r="E95" s="7"/>
      <c r="F95" s="7"/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>
        <f>D96-E96</f>
        <v>0</v>
      </c>
      <c r="G96" s="8"/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12" t="e">
        <f>E97/D97*100</f>
        <v>#DIV/0!</v>
      </c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/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/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 t="e">
        <f>E100/D100*100</f>
        <v>#DIV/0!</v>
      </c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/>
      <c r="G101" s="12"/>
    </row>
    <row r="102" spans="1:7" ht="25.5" hidden="1">
      <c r="A102" s="9" t="s">
        <v>99</v>
      </c>
      <c r="B102" s="10"/>
      <c r="C102" s="13"/>
      <c r="D102" s="7"/>
      <c r="E102" s="7"/>
      <c r="F102" s="7">
        <f>D102-E102</f>
        <v>0</v>
      </c>
      <c r="G102" s="12">
        <v>100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>
        <f>D103-E103</f>
        <v>0</v>
      </c>
      <c r="G103" s="12" t="e">
        <f>E103/D103*100</f>
        <v>#DIV/0!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>
        <f>D104-E104</f>
        <v>0</v>
      </c>
      <c r="G104" s="8">
        <v>100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/>
      <c r="G105" s="8"/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8" t="e">
        <f>E106/D106*100</f>
        <v>#DIV/0!</v>
      </c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/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8"/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8" t="e">
        <f aca="true" t="shared" si="6" ref="G109:G120">E109/D109*100</f>
        <v>#DIV/0!</v>
      </c>
    </row>
    <row r="110" spans="1:7" ht="25.5" hidden="1">
      <c r="A110" s="9" t="s">
        <v>99</v>
      </c>
      <c r="B110" s="10" t="s">
        <v>4</v>
      </c>
      <c r="C110" s="13"/>
      <c r="D110" s="15"/>
      <c r="E110" s="15"/>
      <c r="F110" s="7">
        <f>D110-E110</f>
        <v>0</v>
      </c>
      <c r="G110" s="12"/>
    </row>
    <row r="111" spans="1:7" ht="12.75" hidden="1">
      <c r="A111" s="9"/>
      <c r="B111" s="10"/>
      <c r="C111" s="13"/>
      <c r="D111" s="7"/>
      <c r="E111" s="7"/>
      <c r="F111" s="7"/>
      <c r="G111" s="8"/>
    </row>
    <row r="112" spans="1:7" ht="12.75">
      <c r="A112" s="3" t="s">
        <v>103</v>
      </c>
      <c r="B112" s="4" t="s">
        <v>4</v>
      </c>
      <c r="C112" s="16" t="s">
        <v>104</v>
      </c>
      <c r="D112" s="6">
        <f aca="true" t="shared" si="7" ref="D112:E114">D113</f>
        <v>1000</v>
      </c>
      <c r="E112" s="6">
        <f t="shared" si="7"/>
        <v>0</v>
      </c>
      <c r="F112" s="7">
        <f>D112-E112</f>
        <v>1000</v>
      </c>
      <c r="G112" s="8"/>
    </row>
    <row r="113" spans="1:7" ht="12.75">
      <c r="A113" s="9" t="s">
        <v>105</v>
      </c>
      <c r="B113" s="10" t="s">
        <v>4</v>
      </c>
      <c r="C113" s="11" t="s">
        <v>244</v>
      </c>
      <c r="D113" s="7">
        <f t="shared" si="7"/>
        <v>1000</v>
      </c>
      <c r="E113" s="7">
        <f t="shared" si="7"/>
        <v>0</v>
      </c>
      <c r="F113" s="7">
        <f>D113-E113</f>
        <v>1000</v>
      </c>
      <c r="G113" s="12"/>
    </row>
    <row r="114" spans="1:7" ht="12.75">
      <c r="A114" s="9" t="s">
        <v>106</v>
      </c>
      <c r="B114" s="10" t="s">
        <v>4</v>
      </c>
      <c r="C114" s="11" t="s">
        <v>245</v>
      </c>
      <c r="D114" s="7">
        <f t="shared" si="7"/>
        <v>1000</v>
      </c>
      <c r="E114" s="7">
        <f t="shared" si="7"/>
        <v>0</v>
      </c>
      <c r="F114" s="7">
        <f>D114-E114</f>
        <v>1000</v>
      </c>
      <c r="G114" s="12"/>
    </row>
    <row r="115" spans="1:7" ht="12.75">
      <c r="A115" s="9" t="s">
        <v>107</v>
      </c>
      <c r="B115" s="10" t="s">
        <v>4</v>
      </c>
      <c r="C115" s="11" t="s">
        <v>246</v>
      </c>
      <c r="D115" s="7">
        <v>1000</v>
      </c>
      <c r="E115" s="7">
        <v>0</v>
      </c>
      <c r="F115" s="7">
        <f>D115-E115</f>
        <v>1000</v>
      </c>
      <c r="G115" s="12"/>
    </row>
    <row r="116" spans="1:7" ht="12.75">
      <c r="A116" s="9" t="s">
        <v>108</v>
      </c>
      <c r="B116" s="10" t="s">
        <v>4</v>
      </c>
      <c r="C116" s="16" t="s">
        <v>109</v>
      </c>
      <c r="D116" s="6">
        <f>D117</f>
        <v>179158</v>
      </c>
      <c r="E116" s="6">
        <f>E117</f>
        <v>44614.020000000004</v>
      </c>
      <c r="F116" s="6">
        <f>F117</f>
        <v>134543.97999999998</v>
      </c>
      <c r="G116" s="8">
        <f t="shared" si="6"/>
        <v>24.902052936514142</v>
      </c>
    </row>
    <row r="117" spans="1:7" ht="25.5">
      <c r="A117" s="9" t="s">
        <v>110</v>
      </c>
      <c r="B117" s="10" t="s">
        <v>4</v>
      </c>
      <c r="C117" s="11" t="s">
        <v>255</v>
      </c>
      <c r="D117" s="7">
        <f>D118</f>
        <v>179158</v>
      </c>
      <c r="E117" s="7">
        <f>E118</f>
        <v>44614.020000000004</v>
      </c>
      <c r="F117" s="7">
        <f>D117-E117</f>
        <v>134543.97999999998</v>
      </c>
      <c r="G117" s="12">
        <f t="shared" si="6"/>
        <v>24.902052936514142</v>
      </c>
    </row>
    <row r="118" spans="1:7" ht="25.5">
      <c r="A118" s="9" t="s">
        <v>96</v>
      </c>
      <c r="B118" s="10" t="s">
        <v>4</v>
      </c>
      <c r="C118" s="11" t="s">
        <v>255</v>
      </c>
      <c r="D118" s="7">
        <f>D119+D120+D122+D123+D124+D125+D126+D127+D128+D129+D131+D121+D130</f>
        <v>179158</v>
      </c>
      <c r="E118" s="7">
        <f>E119+E120+E122+E123+E124+E125+E126+E127+E128+E129+E131+E121+E130</f>
        <v>44614.020000000004</v>
      </c>
      <c r="F118" s="7">
        <f>F119+F120+F122+F123+F124+F125+F127+F128+F129+F131+F121</f>
        <v>134543.98</v>
      </c>
      <c r="G118" s="12">
        <f t="shared" si="6"/>
        <v>24.902052936514142</v>
      </c>
    </row>
    <row r="119" spans="1:7" ht="12.75">
      <c r="A119" s="9" t="s">
        <v>98</v>
      </c>
      <c r="B119" s="10" t="s">
        <v>4</v>
      </c>
      <c r="C119" s="11" t="s">
        <v>274</v>
      </c>
      <c r="D119" s="7">
        <v>125364</v>
      </c>
      <c r="E119" s="7">
        <v>15881</v>
      </c>
      <c r="F119" s="7">
        <f aca="true" t="shared" si="8" ref="F119:F124">D119-E119</f>
        <v>109483</v>
      </c>
      <c r="G119" s="12">
        <f t="shared" si="6"/>
        <v>12.66791104304266</v>
      </c>
    </row>
    <row r="120" spans="1:7" ht="25.5">
      <c r="A120" s="9" t="s">
        <v>99</v>
      </c>
      <c r="B120" s="10" t="s">
        <v>4</v>
      </c>
      <c r="C120" s="11" t="s">
        <v>274</v>
      </c>
      <c r="D120" s="7">
        <v>37860</v>
      </c>
      <c r="E120" s="7">
        <v>15353.02</v>
      </c>
      <c r="F120" s="7">
        <f t="shared" si="8"/>
        <v>22506.98</v>
      </c>
      <c r="G120" s="12">
        <f t="shared" si="6"/>
        <v>40.55208663497095</v>
      </c>
    </row>
    <row r="121" spans="1:7" ht="25.5">
      <c r="A121" s="9" t="s">
        <v>99</v>
      </c>
      <c r="B121" s="10"/>
      <c r="C121" s="11" t="s">
        <v>275</v>
      </c>
      <c r="D121" s="7">
        <v>994</v>
      </c>
      <c r="E121" s="7">
        <v>600</v>
      </c>
      <c r="F121" s="7">
        <f t="shared" si="8"/>
        <v>394</v>
      </c>
      <c r="G121" s="12"/>
    </row>
    <row r="122" spans="1:7" ht="25.5">
      <c r="A122" s="9" t="s">
        <v>99</v>
      </c>
      <c r="B122" s="10" t="s">
        <v>4</v>
      </c>
      <c r="C122" s="11" t="s">
        <v>276</v>
      </c>
      <c r="D122" s="7">
        <v>3240</v>
      </c>
      <c r="E122" s="7">
        <v>1080</v>
      </c>
      <c r="F122" s="7">
        <f t="shared" si="8"/>
        <v>2160</v>
      </c>
      <c r="G122" s="8"/>
    </row>
    <row r="123" spans="1:7" ht="25.5">
      <c r="A123" s="9" t="s">
        <v>99</v>
      </c>
      <c r="B123" s="10"/>
      <c r="C123" s="11" t="s">
        <v>273</v>
      </c>
      <c r="D123" s="7">
        <v>9000</v>
      </c>
      <c r="E123" s="7">
        <v>9000</v>
      </c>
      <c r="F123" s="7">
        <f t="shared" si="8"/>
        <v>0</v>
      </c>
      <c r="G123" s="8"/>
    </row>
    <row r="124" spans="1:7" ht="25.5">
      <c r="A124" s="9" t="s">
        <v>99</v>
      </c>
      <c r="B124" s="10" t="s">
        <v>4</v>
      </c>
      <c r="C124" s="11" t="s">
        <v>272</v>
      </c>
      <c r="D124" s="7">
        <v>2700</v>
      </c>
      <c r="E124" s="7">
        <v>2700</v>
      </c>
      <c r="F124" s="7">
        <f t="shared" si="8"/>
        <v>0</v>
      </c>
      <c r="G124" s="8">
        <f>E124/D124*100</f>
        <v>100</v>
      </c>
    </row>
    <row r="125" spans="1:7" ht="12.75">
      <c r="A125" s="9"/>
      <c r="B125" s="10"/>
      <c r="C125" s="11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>
      <c r="A131" s="9"/>
      <c r="B131" s="10"/>
      <c r="C131" s="11"/>
      <c r="D131" s="7"/>
      <c r="E131" s="7"/>
      <c r="F131" s="7"/>
      <c r="G131" s="8"/>
    </row>
    <row r="132" spans="1:7" ht="31.5" customHeight="1">
      <c r="A132" s="9" t="s">
        <v>281</v>
      </c>
      <c r="B132" s="10" t="s">
        <v>4</v>
      </c>
      <c r="C132" s="16" t="s">
        <v>277</v>
      </c>
      <c r="D132" s="6">
        <f aca="true" t="shared" si="9" ref="D132:E134">D133</f>
        <v>22000</v>
      </c>
      <c r="E132" s="6">
        <f t="shared" si="9"/>
        <v>22000</v>
      </c>
      <c r="F132" s="7">
        <f>D132-E132</f>
        <v>0</v>
      </c>
      <c r="G132" s="8">
        <f>E132/D132*100</f>
        <v>100</v>
      </c>
    </row>
    <row r="133" spans="1:7" ht="30" customHeight="1">
      <c r="A133" s="9" t="s">
        <v>282</v>
      </c>
      <c r="B133" s="10" t="s">
        <v>4</v>
      </c>
      <c r="C133" s="11" t="s">
        <v>278</v>
      </c>
      <c r="D133" s="7">
        <f t="shared" si="9"/>
        <v>22000</v>
      </c>
      <c r="E133" s="7">
        <f t="shared" si="9"/>
        <v>22000</v>
      </c>
      <c r="F133" s="7">
        <f>D133-E133</f>
        <v>0</v>
      </c>
      <c r="G133" s="8">
        <f>E133/D133*100</f>
        <v>100</v>
      </c>
    </row>
    <row r="134" spans="1:7" ht="28.5" customHeight="1">
      <c r="A134" s="9" t="s">
        <v>283</v>
      </c>
      <c r="B134" s="10" t="s">
        <v>4</v>
      </c>
      <c r="C134" s="11" t="s">
        <v>279</v>
      </c>
      <c r="D134" s="7">
        <f t="shared" si="9"/>
        <v>22000</v>
      </c>
      <c r="E134" s="7">
        <f t="shared" si="9"/>
        <v>22000</v>
      </c>
      <c r="F134" s="7">
        <f>D134-E134</f>
        <v>0</v>
      </c>
      <c r="G134" s="8">
        <f>E134/D134*100</f>
        <v>100</v>
      </c>
    </row>
    <row r="135" spans="1:7" ht="28.5" customHeight="1">
      <c r="A135" s="9" t="s">
        <v>99</v>
      </c>
      <c r="B135" s="10" t="s">
        <v>4</v>
      </c>
      <c r="C135" s="11" t="s">
        <v>280</v>
      </c>
      <c r="D135" s="7">
        <v>22000</v>
      </c>
      <c r="E135" s="7">
        <v>22000</v>
      </c>
      <c r="F135" s="7"/>
      <c r="G135" s="8"/>
    </row>
    <row r="136" spans="1:7" ht="12.75" hidden="1">
      <c r="A136" s="9" t="s">
        <v>119</v>
      </c>
      <c r="B136" s="10" t="s">
        <v>4</v>
      </c>
      <c r="C136" s="11" t="s">
        <v>120</v>
      </c>
      <c r="D136" s="7"/>
      <c r="E136" s="7"/>
      <c r="F136" s="7"/>
      <c r="G136" s="8"/>
    </row>
    <row r="137" spans="1:7" ht="25.5" hidden="1">
      <c r="A137" s="9" t="s">
        <v>121</v>
      </c>
      <c r="B137" s="10" t="s">
        <v>4</v>
      </c>
      <c r="C137" s="11" t="s">
        <v>122</v>
      </c>
      <c r="D137" s="7"/>
      <c r="E137" s="7"/>
      <c r="F137" s="7"/>
      <c r="G137" s="8"/>
    </row>
    <row r="138" spans="1:7" ht="12.75" hidden="1">
      <c r="A138" s="9" t="s">
        <v>123</v>
      </c>
      <c r="B138" s="10" t="s">
        <v>4</v>
      </c>
      <c r="C138" s="11" t="s">
        <v>124</v>
      </c>
      <c r="D138" s="7"/>
      <c r="E138" s="7"/>
      <c r="F138" s="7"/>
      <c r="G138" s="8"/>
    </row>
    <row r="139" spans="1:7" ht="25.5" hidden="1">
      <c r="A139" s="9" t="s">
        <v>125</v>
      </c>
      <c r="B139" s="10" t="s">
        <v>4</v>
      </c>
      <c r="C139" s="11" t="s">
        <v>126</v>
      </c>
      <c r="D139" s="7"/>
      <c r="E139" s="7"/>
      <c r="F139" s="7"/>
      <c r="G139" s="8"/>
    </row>
    <row r="140" spans="1:7" ht="12.75">
      <c r="A140" s="9" t="s">
        <v>127</v>
      </c>
      <c r="B140" s="10" t="s">
        <v>4</v>
      </c>
      <c r="C140" s="16" t="s">
        <v>128</v>
      </c>
      <c r="D140" s="6">
        <f>D141</f>
        <v>381464</v>
      </c>
      <c r="E140" s="6">
        <f>E141</f>
        <v>0</v>
      </c>
      <c r="F140" s="6">
        <f>F141</f>
        <v>381464</v>
      </c>
      <c r="G140" s="8"/>
    </row>
    <row r="141" spans="1:7" ht="153">
      <c r="A141" s="9" t="s">
        <v>129</v>
      </c>
      <c r="B141" s="10" t="s">
        <v>4</v>
      </c>
      <c r="C141" s="11" t="s">
        <v>247</v>
      </c>
      <c r="D141" s="7">
        <f>D142</f>
        <v>381464</v>
      </c>
      <c r="E141" s="7">
        <f>E142</f>
        <v>0</v>
      </c>
      <c r="F141" s="7">
        <f aca="true" t="shared" si="10" ref="F141:F146">D141-E141</f>
        <v>381464</v>
      </c>
      <c r="G141" s="8"/>
    </row>
    <row r="142" spans="1:7" ht="25.5">
      <c r="A142" s="9" t="s">
        <v>96</v>
      </c>
      <c r="B142" s="10" t="s">
        <v>4</v>
      </c>
      <c r="C142" s="11" t="s">
        <v>248</v>
      </c>
      <c r="D142" s="7">
        <f>D143+D144+D145+D146</f>
        <v>381464</v>
      </c>
      <c r="E142" s="7">
        <f>E143+E144+E145+E146</f>
        <v>0</v>
      </c>
      <c r="F142" s="7">
        <f t="shared" si="10"/>
        <v>381464</v>
      </c>
      <c r="G142" s="8"/>
    </row>
    <row r="143" spans="1:7" ht="12.75">
      <c r="A143" s="9" t="s">
        <v>130</v>
      </c>
      <c r="B143" s="10"/>
      <c r="C143" s="11"/>
      <c r="D143" s="7"/>
      <c r="E143" s="7"/>
      <c r="F143" s="7">
        <f t="shared" si="10"/>
        <v>0</v>
      </c>
      <c r="G143" s="8"/>
    </row>
    <row r="144" spans="1:7" ht="12.75">
      <c r="A144" s="9" t="s">
        <v>130</v>
      </c>
      <c r="B144" s="10"/>
      <c r="C144" s="11"/>
      <c r="D144" s="7"/>
      <c r="E144" s="7"/>
      <c r="F144" s="7">
        <f t="shared" si="10"/>
        <v>0</v>
      </c>
      <c r="G144" s="8"/>
    </row>
    <row r="145" spans="1:7" ht="12.75">
      <c r="A145" s="9" t="s">
        <v>130</v>
      </c>
      <c r="B145" s="10" t="s">
        <v>4</v>
      </c>
      <c r="C145" s="11" t="s">
        <v>249</v>
      </c>
      <c r="D145" s="7">
        <v>1464</v>
      </c>
      <c r="E145" s="7"/>
      <c r="F145" s="7">
        <f t="shared" si="10"/>
        <v>1464</v>
      </c>
      <c r="G145" s="8"/>
    </row>
    <row r="146" spans="1:7" ht="25.5">
      <c r="A146" s="9" t="s">
        <v>99</v>
      </c>
      <c r="B146" s="10"/>
      <c r="C146" s="11" t="s">
        <v>250</v>
      </c>
      <c r="D146" s="7">
        <v>380000</v>
      </c>
      <c r="E146" s="7"/>
      <c r="F146" s="7">
        <f t="shared" si="10"/>
        <v>380000</v>
      </c>
      <c r="G146" s="8"/>
    </row>
    <row r="147" spans="1:7" ht="12.75">
      <c r="A147" s="9" t="s">
        <v>131</v>
      </c>
      <c r="B147" s="10" t="s">
        <v>4</v>
      </c>
      <c r="C147" s="11" t="s">
        <v>132</v>
      </c>
      <c r="D147" s="6">
        <f>D148</f>
        <v>0</v>
      </c>
      <c r="E147" s="6">
        <f>E148</f>
        <v>0</v>
      </c>
      <c r="F147" s="7">
        <f>D147-E147</f>
        <v>0</v>
      </c>
      <c r="G147" s="8"/>
    </row>
    <row r="148" spans="1:7" ht="12.75">
      <c r="A148" s="9" t="s">
        <v>133</v>
      </c>
      <c r="B148" s="10" t="s">
        <v>4</v>
      </c>
      <c r="C148" s="11" t="s">
        <v>134</v>
      </c>
      <c r="D148" s="7">
        <f>D149</f>
        <v>0</v>
      </c>
      <c r="E148" s="7">
        <f>E149</f>
        <v>0</v>
      </c>
      <c r="F148" s="7">
        <f>D148-E148</f>
        <v>0</v>
      </c>
      <c r="G148" s="8"/>
    </row>
    <row r="149" spans="1:7" ht="25.5">
      <c r="A149" s="9" t="s">
        <v>96</v>
      </c>
      <c r="B149" s="10" t="s">
        <v>4</v>
      </c>
      <c r="C149" s="11" t="s">
        <v>135</v>
      </c>
      <c r="D149" s="7">
        <f>D150+D151+D152</f>
        <v>0</v>
      </c>
      <c r="E149" s="7">
        <f>E150+E151+E152</f>
        <v>0</v>
      </c>
      <c r="F149" s="7">
        <f>D149-E149</f>
        <v>0</v>
      </c>
      <c r="G149" s="8"/>
    </row>
    <row r="150" spans="1:7" ht="12.75">
      <c r="A150" s="9" t="s">
        <v>136</v>
      </c>
      <c r="B150" s="10" t="s">
        <v>4</v>
      </c>
      <c r="C150" s="11" t="s">
        <v>137</v>
      </c>
      <c r="D150" s="7"/>
      <c r="E150" s="7"/>
      <c r="F150" s="7"/>
      <c r="G150" s="8"/>
    </row>
    <row r="151" spans="1:7" ht="25.5">
      <c r="A151" s="9" t="s">
        <v>99</v>
      </c>
      <c r="B151" s="10" t="s">
        <v>4</v>
      </c>
      <c r="C151" s="13" t="s">
        <v>138</v>
      </c>
      <c r="D151" s="7"/>
      <c r="E151" s="7"/>
      <c r="F151" s="7"/>
      <c r="G151" s="8"/>
    </row>
    <row r="152" spans="1:7" ht="25.5">
      <c r="A152" s="9" t="s">
        <v>99</v>
      </c>
      <c r="B152" s="10" t="s">
        <v>4</v>
      </c>
      <c r="C152" s="13" t="s">
        <v>139</v>
      </c>
      <c r="D152" s="7"/>
      <c r="E152" s="7"/>
      <c r="F152" s="7"/>
      <c r="G152" s="8"/>
    </row>
    <row r="153" spans="1:7" ht="12.75" hidden="1">
      <c r="A153" s="9" t="s">
        <v>140</v>
      </c>
      <c r="B153" s="10" t="s">
        <v>4</v>
      </c>
      <c r="C153" s="11" t="s">
        <v>141</v>
      </c>
      <c r="D153" s="7"/>
      <c r="E153" s="7"/>
      <c r="F153" s="7"/>
      <c r="G153" s="8"/>
    </row>
    <row r="154" spans="1:7" ht="38.25" hidden="1">
      <c r="A154" s="9" t="s">
        <v>142</v>
      </c>
      <c r="B154" s="10" t="s">
        <v>4</v>
      </c>
      <c r="C154" s="11" t="s">
        <v>143</v>
      </c>
      <c r="D154" s="7"/>
      <c r="E154" s="7"/>
      <c r="F154" s="7"/>
      <c r="G154" s="8"/>
    </row>
    <row r="155" spans="1:7" ht="25.5" hidden="1">
      <c r="A155" s="9" t="s">
        <v>96</v>
      </c>
      <c r="B155" s="10" t="s">
        <v>4</v>
      </c>
      <c r="C155" s="11" t="s">
        <v>144</v>
      </c>
      <c r="D155" s="7"/>
      <c r="E155" s="7"/>
      <c r="F155" s="7"/>
      <c r="G155" s="8"/>
    </row>
    <row r="156" spans="1:7" ht="12.75" hidden="1">
      <c r="A156" s="9" t="s">
        <v>145</v>
      </c>
      <c r="B156" s="10" t="s">
        <v>4</v>
      </c>
      <c r="C156" s="11" t="s">
        <v>146</v>
      </c>
      <c r="D156" s="7"/>
      <c r="E156" s="7"/>
      <c r="F156" s="7"/>
      <c r="G156" s="8"/>
    </row>
    <row r="157" spans="1:7" ht="12.75" hidden="1">
      <c r="A157" s="9" t="s">
        <v>147</v>
      </c>
      <c r="B157" s="10" t="s">
        <v>4</v>
      </c>
      <c r="C157" s="11" t="s">
        <v>148</v>
      </c>
      <c r="D157" s="7"/>
      <c r="E157" s="7"/>
      <c r="F157" s="7"/>
      <c r="G157" s="8"/>
    </row>
    <row r="158" spans="1:7" ht="25.5" hidden="1">
      <c r="A158" s="9" t="s">
        <v>96</v>
      </c>
      <c r="B158" s="10" t="s">
        <v>4</v>
      </c>
      <c r="C158" s="11" t="s">
        <v>149</v>
      </c>
      <c r="D158" s="7"/>
      <c r="E158" s="7"/>
      <c r="F158" s="7"/>
      <c r="G158" s="8"/>
    </row>
    <row r="159" spans="1:7" ht="25.5" hidden="1">
      <c r="A159" s="9" t="s">
        <v>150</v>
      </c>
      <c r="B159" s="10" t="s">
        <v>4</v>
      </c>
      <c r="C159" s="11" t="s">
        <v>151</v>
      </c>
      <c r="D159" s="7"/>
      <c r="E159" s="7"/>
      <c r="F159" s="7"/>
      <c r="G159" s="8"/>
    </row>
    <row r="160" spans="1:7" ht="38.25" hidden="1">
      <c r="A160" s="9" t="s">
        <v>152</v>
      </c>
      <c r="B160" s="10" t="s">
        <v>4</v>
      </c>
      <c r="C160" s="11" t="s">
        <v>153</v>
      </c>
      <c r="D160" s="7"/>
      <c r="E160" s="7"/>
      <c r="F160" s="7"/>
      <c r="G160" s="8"/>
    </row>
    <row r="161" spans="1:7" ht="12.75" hidden="1">
      <c r="A161" s="9" t="s">
        <v>123</v>
      </c>
      <c r="B161" s="10" t="s">
        <v>4</v>
      </c>
      <c r="C161" s="11" t="s">
        <v>154</v>
      </c>
      <c r="D161" s="7"/>
      <c r="E161" s="7"/>
      <c r="F161" s="7"/>
      <c r="G161" s="8"/>
    </row>
    <row r="162" spans="1:7" ht="38.25" hidden="1">
      <c r="A162" s="9" t="s">
        <v>155</v>
      </c>
      <c r="B162" s="10" t="s">
        <v>4</v>
      </c>
      <c r="C162" s="11" t="s">
        <v>156</v>
      </c>
      <c r="D162" s="7"/>
      <c r="E162" s="7"/>
      <c r="F162" s="7"/>
      <c r="G162" s="8"/>
    </row>
    <row r="163" spans="1:7" ht="25.5" hidden="1">
      <c r="A163" s="9" t="s">
        <v>99</v>
      </c>
      <c r="B163" s="10" t="s">
        <v>4</v>
      </c>
      <c r="C163" s="11" t="s">
        <v>157</v>
      </c>
      <c r="D163" s="7"/>
      <c r="E163" s="7"/>
      <c r="F163" s="7"/>
      <c r="G163" s="8"/>
    </row>
    <row r="164" spans="1:7" ht="12.75">
      <c r="A164" s="9" t="s">
        <v>158</v>
      </c>
      <c r="B164" s="10" t="s">
        <v>4</v>
      </c>
      <c r="C164" s="11" t="s">
        <v>159</v>
      </c>
      <c r="D164" s="7"/>
      <c r="E164" s="7"/>
      <c r="F164" s="7"/>
      <c r="G164" s="8"/>
    </row>
    <row r="165" spans="1:7" ht="51">
      <c r="A165" s="9" t="s">
        <v>160</v>
      </c>
      <c r="B165" s="10" t="s">
        <v>4</v>
      </c>
      <c r="C165" s="11" t="s">
        <v>161</v>
      </c>
      <c r="D165" s="7"/>
      <c r="E165" s="7"/>
      <c r="F165" s="7"/>
      <c r="G165" s="8"/>
    </row>
    <row r="166" spans="1:7" ht="12.75">
      <c r="A166" s="9" t="s">
        <v>162</v>
      </c>
      <c r="B166" s="10" t="s">
        <v>4</v>
      </c>
      <c r="C166" s="11" t="s">
        <v>163</v>
      </c>
      <c r="D166" s="7"/>
      <c r="E166" s="7"/>
      <c r="F166" s="7"/>
      <c r="G166" s="8"/>
    </row>
    <row r="167" spans="1:7" ht="12.75">
      <c r="A167" s="9" t="s">
        <v>164</v>
      </c>
      <c r="B167" s="10" t="s">
        <v>4</v>
      </c>
      <c r="C167" s="11" t="s">
        <v>165</v>
      </c>
      <c r="D167" s="7"/>
      <c r="E167" s="7"/>
      <c r="F167" s="7"/>
      <c r="G167" s="8"/>
    </row>
    <row r="168" spans="1:7" ht="12.75">
      <c r="A168" s="9" t="s">
        <v>166</v>
      </c>
      <c r="B168" s="10" t="s">
        <v>4</v>
      </c>
      <c r="C168" s="11" t="s">
        <v>167</v>
      </c>
      <c r="D168" s="7"/>
      <c r="E168" s="7"/>
      <c r="F168" s="7"/>
      <c r="G168" s="8"/>
    </row>
    <row r="169" spans="1:7" ht="25.5">
      <c r="A169" s="9" t="s">
        <v>96</v>
      </c>
      <c r="B169" s="10" t="s">
        <v>4</v>
      </c>
      <c r="C169" s="11" t="s">
        <v>168</v>
      </c>
      <c r="D169" s="7"/>
      <c r="E169" s="7"/>
      <c r="F169" s="7"/>
      <c r="G169" s="8"/>
    </row>
    <row r="170" spans="1:7" ht="12.75">
      <c r="A170" s="9" t="s">
        <v>130</v>
      </c>
      <c r="B170" s="10" t="s">
        <v>4</v>
      </c>
      <c r="C170" s="11" t="s">
        <v>169</v>
      </c>
      <c r="D170" s="7"/>
      <c r="E170" s="7"/>
      <c r="F170" s="7"/>
      <c r="G170" s="8"/>
    </row>
    <row r="171" spans="1:7" ht="25.5">
      <c r="A171" s="9" t="s">
        <v>99</v>
      </c>
      <c r="B171" s="10" t="s">
        <v>4</v>
      </c>
      <c r="C171" s="11" t="s">
        <v>170</v>
      </c>
      <c r="D171" s="7"/>
      <c r="E171" s="7"/>
      <c r="F171" s="7"/>
      <c r="G171" s="8"/>
    </row>
    <row r="172" spans="1:7" ht="12.75">
      <c r="A172" s="9" t="s">
        <v>171</v>
      </c>
      <c r="B172" s="10" t="s">
        <v>4</v>
      </c>
      <c r="C172" s="16" t="s">
        <v>172</v>
      </c>
      <c r="D172" s="6">
        <f>D173+D180+D186+D190+D193</f>
        <v>504980</v>
      </c>
      <c r="E172" s="6">
        <f>E173+E180+E186+E190+E193</f>
        <v>140793.84</v>
      </c>
      <c r="F172" s="6">
        <f>F173+F180+F186+F190+F193</f>
        <v>364186.16000000003</v>
      </c>
      <c r="G172" s="8">
        <f>E172/D172*100</f>
        <v>27.88107251772347</v>
      </c>
    </row>
    <row r="173" spans="1:7" ht="12.75">
      <c r="A173" s="9" t="s">
        <v>173</v>
      </c>
      <c r="B173" s="10" t="s">
        <v>4</v>
      </c>
      <c r="C173" s="16" t="s">
        <v>251</v>
      </c>
      <c r="D173" s="6">
        <f>D174</f>
        <v>98000</v>
      </c>
      <c r="E173" s="6">
        <f>E174</f>
        <v>83813.84</v>
      </c>
      <c r="F173" s="6">
        <f>D173-E173</f>
        <v>14186.160000000003</v>
      </c>
      <c r="G173" s="8">
        <f>E173/D173*100</f>
        <v>85.52432653061224</v>
      </c>
    </row>
    <row r="174" spans="1:7" ht="25.5">
      <c r="A174" s="9" t="s">
        <v>96</v>
      </c>
      <c r="B174" s="10" t="s">
        <v>4</v>
      </c>
      <c r="C174" s="11" t="s">
        <v>252</v>
      </c>
      <c r="D174" s="7">
        <f>D175+D176+D177+D178+D179</f>
        <v>98000</v>
      </c>
      <c r="E174" s="7">
        <f>E175+E176+E177+E178+E179</f>
        <v>83813.84</v>
      </c>
      <c r="F174" s="7">
        <f>D174-E174</f>
        <v>14186.160000000003</v>
      </c>
      <c r="G174" s="8">
        <f>E174/D174*100</f>
        <v>85.52432653061224</v>
      </c>
    </row>
    <row r="175" spans="1:7" ht="12.75">
      <c r="A175" s="9" t="s">
        <v>174</v>
      </c>
      <c r="B175" s="10" t="s">
        <v>4</v>
      </c>
      <c r="C175" s="11" t="s">
        <v>253</v>
      </c>
      <c r="D175" s="7">
        <v>98000</v>
      </c>
      <c r="E175" s="7">
        <v>83813.84</v>
      </c>
      <c r="F175" s="7">
        <f>D175-E175</f>
        <v>14186.160000000003</v>
      </c>
      <c r="G175" s="8"/>
    </row>
    <row r="176" spans="1:7" ht="12.75">
      <c r="A176" s="9" t="s">
        <v>174</v>
      </c>
      <c r="B176" s="10" t="s">
        <v>4</v>
      </c>
      <c r="C176" s="11"/>
      <c r="D176" s="7"/>
      <c r="E176" s="7"/>
      <c r="F176" s="7">
        <f>D176-E176</f>
        <v>0</v>
      </c>
      <c r="G176" s="8" t="e">
        <f>E176/D176*100</f>
        <v>#DIV/0!</v>
      </c>
    </row>
    <row r="177" spans="1:7" ht="25.5">
      <c r="A177" s="9" t="s">
        <v>99</v>
      </c>
      <c r="B177" s="10" t="s">
        <v>4</v>
      </c>
      <c r="C177" s="13" t="s">
        <v>175</v>
      </c>
      <c r="D177" s="7"/>
      <c r="E177" s="7"/>
      <c r="F177" s="7"/>
      <c r="G177" s="8"/>
    </row>
    <row r="178" spans="1:7" ht="25.5">
      <c r="A178" s="9" t="s">
        <v>99</v>
      </c>
      <c r="B178" s="10" t="s">
        <v>4</v>
      </c>
      <c r="C178" s="13" t="s">
        <v>176</v>
      </c>
      <c r="D178" s="7"/>
      <c r="E178" s="7"/>
      <c r="F178" s="7"/>
      <c r="G178" s="8"/>
    </row>
    <row r="179" spans="1:7" ht="25.5">
      <c r="A179" s="9" t="s">
        <v>99</v>
      </c>
      <c r="B179" s="10" t="s">
        <v>4</v>
      </c>
      <c r="C179" s="13" t="s">
        <v>177</v>
      </c>
      <c r="D179" s="7"/>
      <c r="E179" s="7"/>
      <c r="F179" s="7"/>
      <c r="G179" s="8"/>
    </row>
    <row r="180" spans="1:7" ht="38.25" hidden="1">
      <c r="A180" s="9" t="s">
        <v>178</v>
      </c>
      <c r="B180" s="10" t="s">
        <v>4</v>
      </c>
      <c r="C180" s="16" t="s">
        <v>179</v>
      </c>
      <c r="D180" s="6">
        <f>D181</f>
        <v>0</v>
      </c>
      <c r="E180" s="6">
        <f>E181</f>
        <v>0</v>
      </c>
      <c r="F180" s="6">
        <f>D180-E180</f>
        <v>0</v>
      </c>
      <c r="G180" s="8"/>
    </row>
    <row r="181" spans="1:7" ht="25.5" hidden="1">
      <c r="A181" s="9" t="s">
        <v>96</v>
      </c>
      <c r="B181" s="10" t="s">
        <v>4</v>
      </c>
      <c r="C181" s="11" t="s">
        <v>180</v>
      </c>
      <c r="D181" s="7">
        <f>D182+D183+D184+D185</f>
        <v>0</v>
      </c>
      <c r="E181" s="7">
        <f>E182+E183+E184+E185</f>
        <v>0</v>
      </c>
      <c r="F181" s="7">
        <f>D181-E181</f>
        <v>0</v>
      </c>
      <c r="G181" s="8"/>
    </row>
    <row r="182" spans="1:7" ht="25.5" hidden="1">
      <c r="A182" s="9" t="s">
        <v>181</v>
      </c>
      <c r="B182" s="10" t="s">
        <v>4</v>
      </c>
      <c r="C182" s="11" t="s">
        <v>182</v>
      </c>
      <c r="D182" s="7"/>
      <c r="E182" s="7"/>
      <c r="F182" s="7"/>
      <c r="G182" s="8"/>
    </row>
    <row r="183" spans="1:7" ht="25.5" hidden="1">
      <c r="A183" s="9" t="s">
        <v>99</v>
      </c>
      <c r="B183" s="10" t="s">
        <v>4</v>
      </c>
      <c r="C183" s="11" t="s">
        <v>183</v>
      </c>
      <c r="D183" s="7"/>
      <c r="E183" s="7"/>
      <c r="F183" s="7"/>
      <c r="G183" s="8">
        <v>100</v>
      </c>
    </row>
    <row r="184" spans="1:7" ht="25.5" hidden="1">
      <c r="A184" s="9" t="s">
        <v>99</v>
      </c>
      <c r="B184" s="10" t="s">
        <v>4</v>
      </c>
      <c r="C184" s="11" t="s">
        <v>184</v>
      </c>
      <c r="D184" s="7"/>
      <c r="E184" s="7"/>
      <c r="F184" s="7"/>
      <c r="G184" s="8"/>
    </row>
    <row r="185" spans="1:7" ht="25.5" hidden="1">
      <c r="A185" s="9" t="s">
        <v>99</v>
      </c>
      <c r="B185" s="10" t="s">
        <v>4</v>
      </c>
      <c r="C185" s="11" t="s">
        <v>185</v>
      </c>
      <c r="D185" s="7"/>
      <c r="E185" s="7"/>
      <c r="F185" s="7"/>
      <c r="G185" s="8"/>
    </row>
    <row r="186" spans="1:7" ht="12.75" hidden="1">
      <c r="A186" s="9" t="s">
        <v>186</v>
      </c>
      <c r="B186" s="10" t="s">
        <v>4</v>
      </c>
      <c r="C186" s="16" t="s">
        <v>187</v>
      </c>
      <c r="D186" s="6">
        <f>D187</f>
        <v>0</v>
      </c>
      <c r="E186" s="6">
        <f>E187</f>
        <v>0</v>
      </c>
      <c r="F186" s="6">
        <f>F187</f>
        <v>0</v>
      </c>
      <c r="G186" s="8"/>
    </row>
    <row r="187" spans="1:7" ht="25.5" hidden="1">
      <c r="A187" s="9" t="s">
        <v>96</v>
      </c>
      <c r="B187" s="10" t="s">
        <v>4</v>
      </c>
      <c r="C187" s="11" t="s">
        <v>188</v>
      </c>
      <c r="D187" s="15">
        <f>D188+D189</f>
        <v>0</v>
      </c>
      <c r="E187" s="15">
        <f>E188+E189</f>
        <v>0</v>
      </c>
      <c r="F187" s="15">
        <f>F188+F189</f>
        <v>0</v>
      </c>
      <c r="G187" s="8"/>
    </row>
    <row r="188" spans="1:7" ht="12.75" hidden="1">
      <c r="A188" s="9" t="s">
        <v>136</v>
      </c>
      <c r="B188" s="10" t="s">
        <v>4</v>
      </c>
      <c r="C188" s="11" t="s">
        <v>189</v>
      </c>
      <c r="D188" s="7"/>
      <c r="E188" s="7"/>
      <c r="F188" s="7"/>
      <c r="G188" s="8"/>
    </row>
    <row r="189" spans="1:7" ht="25.5" hidden="1">
      <c r="A189" s="9" t="s">
        <v>99</v>
      </c>
      <c r="B189" s="10" t="s">
        <v>4</v>
      </c>
      <c r="C189" s="11" t="s">
        <v>190</v>
      </c>
      <c r="D189" s="7"/>
      <c r="E189" s="7"/>
      <c r="F189" s="7"/>
      <c r="G189" s="8"/>
    </row>
    <row r="190" spans="1:7" ht="12.75" hidden="1">
      <c r="A190" s="9" t="s">
        <v>191</v>
      </c>
      <c r="B190" s="10" t="s">
        <v>4</v>
      </c>
      <c r="C190" s="16" t="s">
        <v>192</v>
      </c>
      <c r="D190" s="6">
        <f aca="true" t="shared" si="11" ref="D190:F191">D191</f>
        <v>0</v>
      </c>
      <c r="E190" s="6">
        <f t="shared" si="11"/>
        <v>0</v>
      </c>
      <c r="F190" s="6">
        <f t="shared" si="11"/>
        <v>0</v>
      </c>
      <c r="G190" s="8"/>
    </row>
    <row r="191" spans="1:7" ht="25.5" hidden="1">
      <c r="A191" s="9" t="s">
        <v>96</v>
      </c>
      <c r="B191" s="10" t="s">
        <v>4</v>
      </c>
      <c r="C191" s="11" t="s">
        <v>193</v>
      </c>
      <c r="D191" s="7">
        <f t="shared" si="11"/>
        <v>0</v>
      </c>
      <c r="E191" s="7">
        <f t="shared" si="11"/>
        <v>0</v>
      </c>
      <c r="F191" s="7">
        <f t="shared" si="11"/>
        <v>0</v>
      </c>
      <c r="G191" s="8"/>
    </row>
    <row r="192" spans="1:7" ht="25.5" hidden="1">
      <c r="A192" s="9" t="s">
        <v>194</v>
      </c>
      <c r="B192" s="10" t="s">
        <v>4</v>
      </c>
      <c r="C192" s="11" t="s">
        <v>195</v>
      </c>
      <c r="D192" s="7"/>
      <c r="E192" s="7"/>
      <c r="F192" s="7"/>
      <c r="G192" s="8"/>
    </row>
    <row r="193" spans="1:7" ht="25.5">
      <c r="A193" s="3" t="s">
        <v>196</v>
      </c>
      <c r="B193" s="4" t="s">
        <v>4</v>
      </c>
      <c r="C193" s="16" t="s">
        <v>197</v>
      </c>
      <c r="D193" s="6">
        <f>D194</f>
        <v>406980</v>
      </c>
      <c r="E193" s="6">
        <f>E194</f>
        <v>56980</v>
      </c>
      <c r="F193" s="6">
        <f>D193-E193</f>
        <v>350000</v>
      </c>
      <c r="G193" s="8">
        <f>E193/D193*100</f>
        <v>14.000687994496044</v>
      </c>
    </row>
    <row r="194" spans="1:7" ht="25.5">
      <c r="A194" s="9" t="s">
        <v>96</v>
      </c>
      <c r="B194" s="10" t="s">
        <v>4</v>
      </c>
      <c r="C194" s="11" t="s">
        <v>252</v>
      </c>
      <c r="D194" s="6">
        <f>D195+D196+D197+D198+D199+D200+D201+D202</f>
        <v>406980</v>
      </c>
      <c r="E194" s="6">
        <f>E195+E196+E197+E198+E199+E200+E201+E202+E203+E204+E205+E206+E207+E208+E209</f>
        <v>56980</v>
      </c>
      <c r="F194" s="7">
        <f>D194-E194</f>
        <v>350000</v>
      </c>
      <c r="G194" s="8">
        <f>E194/D194*100</f>
        <v>14.000687994496044</v>
      </c>
    </row>
    <row r="195" spans="1:7" ht="12.75">
      <c r="A195" s="9" t="s">
        <v>117</v>
      </c>
      <c r="B195" s="10" t="s">
        <v>4</v>
      </c>
      <c r="C195" s="11" t="s">
        <v>252</v>
      </c>
      <c r="D195" s="7"/>
      <c r="E195" s="7"/>
      <c r="F195" s="7">
        <f aca="true" t="shared" si="12" ref="F195:F258">D195-E195</f>
        <v>0</v>
      </c>
      <c r="G195" s="8"/>
    </row>
    <row r="196" spans="1:7" ht="25.5">
      <c r="A196" s="9" t="s">
        <v>99</v>
      </c>
      <c r="B196" s="10" t="s">
        <v>4</v>
      </c>
      <c r="C196" s="13" t="s">
        <v>268</v>
      </c>
      <c r="D196" s="7">
        <v>70000</v>
      </c>
      <c r="E196" s="7"/>
      <c r="F196" s="7">
        <f t="shared" si="12"/>
        <v>70000</v>
      </c>
      <c r="G196" s="8"/>
    </row>
    <row r="197" spans="1:7" ht="25.5">
      <c r="A197" s="9" t="s">
        <v>99</v>
      </c>
      <c r="B197" s="10" t="s">
        <v>4</v>
      </c>
      <c r="C197" s="13" t="s">
        <v>271</v>
      </c>
      <c r="D197" s="7">
        <v>6980</v>
      </c>
      <c r="E197" s="7">
        <v>6980</v>
      </c>
      <c r="F197" s="7">
        <f t="shared" si="12"/>
        <v>0</v>
      </c>
      <c r="G197" s="8"/>
    </row>
    <row r="198" spans="1:7" ht="25.5">
      <c r="A198" s="9" t="s">
        <v>99</v>
      </c>
      <c r="B198" s="10" t="s">
        <v>4</v>
      </c>
      <c r="C198" s="13"/>
      <c r="D198" s="7"/>
      <c r="E198" s="7"/>
      <c r="F198" s="7"/>
      <c r="G198" s="8"/>
    </row>
    <row r="199" spans="1:7" ht="25.5">
      <c r="A199" s="9" t="s">
        <v>99</v>
      </c>
      <c r="B199" s="10" t="s">
        <v>4</v>
      </c>
      <c r="C199" s="13"/>
      <c r="D199" s="7"/>
      <c r="E199" s="7"/>
      <c r="F199" s="7"/>
      <c r="G199" s="8"/>
    </row>
    <row r="200" spans="1:7" ht="25.5">
      <c r="A200" s="9" t="s">
        <v>99</v>
      </c>
      <c r="B200" s="10" t="s">
        <v>4</v>
      </c>
      <c r="C200" s="13" t="s">
        <v>267</v>
      </c>
      <c r="D200" s="7">
        <v>30000</v>
      </c>
      <c r="E200" s="7"/>
      <c r="F200" s="7">
        <f t="shared" si="12"/>
        <v>30000</v>
      </c>
      <c r="G200" s="8"/>
    </row>
    <row r="201" spans="1:7" ht="25.5">
      <c r="A201" s="9" t="s">
        <v>99</v>
      </c>
      <c r="B201" s="10"/>
      <c r="C201" s="13" t="s">
        <v>266</v>
      </c>
      <c r="D201" s="7">
        <v>240000</v>
      </c>
      <c r="E201" s="7">
        <v>50000</v>
      </c>
      <c r="F201" s="7">
        <f t="shared" si="12"/>
        <v>190000</v>
      </c>
      <c r="G201" s="8"/>
    </row>
    <row r="202" spans="1:7" ht="25.5">
      <c r="A202" s="9" t="s">
        <v>99</v>
      </c>
      <c r="B202" s="10"/>
      <c r="C202" s="13" t="s">
        <v>254</v>
      </c>
      <c r="D202" s="7">
        <v>60000</v>
      </c>
      <c r="E202" s="7"/>
      <c r="F202" s="7">
        <f t="shared" si="12"/>
        <v>60000</v>
      </c>
      <c r="G202" s="8"/>
    </row>
    <row r="203" spans="1:7" ht="12.75" hidden="1">
      <c r="A203" s="9"/>
      <c r="B203" s="10"/>
      <c r="C203" s="13"/>
      <c r="D203" s="7"/>
      <c r="E203" s="7"/>
      <c r="F203" s="7">
        <f t="shared" si="12"/>
        <v>0</v>
      </c>
      <c r="G203" s="8"/>
    </row>
    <row r="204" spans="1:7" ht="12.75" hidden="1">
      <c r="A204" s="9"/>
      <c r="B204" s="10"/>
      <c r="C204" s="13"/>
      <c r="D204" s="7"/>
      <c r="E204" s="7"/>
      <c r="F204" s="7">
        <f t="shared" si="12"/>
        <v>0</v>
      </c>
      <c r="G204" s="8"/>
    </row>
    <row r="205" spans="1:7" ht="12.75" hidden="1">
      <c r="A205" s="9"/>
      <c r="B205" s="10"/>
      <c r="C205" s="13"/>
      <c r="D205" s="7"/>
      <c r="E205" s="7"/>
      <c r="F205" s="7">
        <f t="shared" si="12"/>
        <v>0</v>
      </c>
      <c r="G205" s="8"/>
    </row>
    <row r="206" spans="1:7" ht="12.75" hidden="1">
      <c r="A206" s="9"/>
      <c r="B206" s="10"/>
      <c r="C206" s="13"/>
      <c r="D206" s="7"/>
      <c r="E206" s="7"/>
      <c r="F206" s="7">
        <f t="shared" si="12"/>
        <v>0</v>
      </c>
      <c r="G206" s="8"/>
    </row>
    <row r="207" spans="1:7" ht="12.75" hidden="1">
      <c r="A207" s="9"/>
      <c r="B207" s="10"/>
      <c r="C207" s="13"/>
      <c r="D207" s="7"/>
      <c r="E207" s="7"/>
      <c r="F207" s="7">
        <f t="shared" si="12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12"/>
        <v>0</v>
      </c>
      <c r="G208" s="8"/>
    </row>
    <row r="209" spans="1:7" ht="12.75" hidden="1">
      <c r="A209" s="9"/>
      <c r="B209" s="10"/>
      <c r="C209" s="13"/>
      <c r="D209" s="7"/>
      <c r="E209" s="7"/>
      <c r="F209" s="7">
        <f t="shared" si="12"/>
        <v>0</v>
      </c>
      <c r="G209" s="8"/>
    </row>
    <row r="210" spans="1:7" ht="12.75" hidden="1">
      <c r="A210" s="9"/>
      <c r="B210" s="10"/>
      <c r="C210" s="11"/>
      <c r="D210" s="7"/>
      <c r="E210" s="7"/>
      <c r="F210" s="7">
        <f t="shared" si="12"/>
        <v>0</v>
      </c>
      <c r="G210" s="8"/>
    </row>
    <row r="211" spans="1:7" ht="12.75" hidden="1">
      <c r="A211" s="9"/>
      <c r="B211" s="10"/>
      <c r="C211" s="11"/>
      <c r="D211" s="7"/>
      <c r="E211" s="7"/>
      <c r="F211" s="7">
        <f t="shared" si="12"/>
        <v>0</v>
      </c>
      <c r="G211" s="8"/>
    </row>
    <row r="212" spans="1:7" ht="12.75" hidden="1">
      <c r="A212" s="9"/>
      <c r="B212" s="10"/>
      <c r="C212" s="11"/>
      <c r="D212" s="7"/>
      <c r="E212" s="7"/>
      <c r="F212" s="7">
        <f t="shared" si="12"/>
        <v>0</v>
      </c>
      <c r="G212" s="8"/>
    </row>
    <row r="213" spans="1:7" ht="12.75" hidden="1">
      <c r="A213" s="9"/>
      <c r="B213" s="10"/>
      <c r="C213" s="11"/>
      <c r="D213" s="7"/>
      <c r="E213" s="7"/>
      <c r="F213" s="7">
        <f t="shared" si="12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12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12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12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12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12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12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12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2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2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2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2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2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2"/>
        <v>0</v>
      </c>
      <c r="G226" s="8"/>
    </row>
    <row r="227" spans="1:7" ht="12.75" hidden="1">
      <c r="A227" s="9"/>
      <c r="B227" s="10"/>
      <c r="C227" s="11"/>
      <c r="D227" s="7"/>
      <c r="E227" s="7"/>
      <c r="F227" s="7">
        <f t="shared" si="12"/>
        <v>0</v>
      </c>
      <c r="G227" s="8"/>
    </row>
    <row r="228" spans="1:7" ht="12.75" hidden="1">
      <c r="A228" s="9"/>
      <c r="B228" s="10"/>
      <c r="C228" s="11"/>
      <c r="D228" s="7"/>
      <c r="E228" s="7"/>
      <c r="F228" s="7">
        <f t="shared" si="12"/>
        <v>0</v>
      </c>
      <c r="G228" s="8"/>
    </row>
    <row r="229" spans="1:7" ht="12.75" hidden="1">
      <c r="A229" s="9"/>
      <c r="B229" s="10"/>
      <c r="C229" s="11"/>
      <c r="D229" s="7"/>
      <c r="E229" s="7"/>
      <c r="F229" s="7">
        <f t="shared" si="12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2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12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12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2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2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12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12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2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2"/>
        <v>0</v>
      </c>
      <c r="G238" s="8"/>
    </row>
    <row r="239" spans="1:7" ht="12.75" hidden="1">
      <c r="A239" s="9"/>
      <c r="B239" s="10"/>
      <c r="C239" s="11"/>
      <c r="D239" s="7"/>
      <c r="E239" s="7"/>
      <c r="F239" s="7">
        <f t="shared" si="12"/>
        <v>0</v>
      </c>
      <c r="G239" s="8"/>
    </row>
    <row r="240" spans="1:7" ht="12.75" hidden="1">
      <c r="A240" s="9"/>
      <c r="B240" s="10"/>
      <c r="C240" s="11"/>
      <c r="D240" s="7"/>
      <c r="E240" s="7"/>
      <c r="F240" s="7">
        <f t="shared" si="12"/>
        <v>0</v>
      </c>
      <c r="G240" s="8"/>
    </row>
    <row r="241" spans="1:7" ht="12.75" hidden="1">
      <c r="A241" s="9"/>
      <c r="B241" s="10"/>
      <c r="C241" s="11"/>
      <c r="D241" s="7"/>
      <c r="E241" s="7"/>
      <c r="F241" s="7">
        <f t="shared" si="12"/>
        <v>0</v>
      </c>
      <c r="G241" s="8"/>
    </row>
    <row r="242" spans="1:7" ht="12.75" hidden="1">
      <c r="A242" s="9"/>
      <c r="B242" s="10"/>
      <c r="C242" s="11"/>
      <c r="D242" s="7"/>
      <c r="E242" s="7"/>
      <c r="F242" s="7">
        <f t="shared" si="12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12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12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12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2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2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2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2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2"/>
        <v>0</v>
      </c>
      <c r="G250" s="8"/>
    </row>
    <row r="251" spans="1:7" ht="12.75" hidden="1">
      <c r="A251" s="3"/>
      <c r="B251" s="4"/>
      <c r="C251" s="5"/>
      <c r="D251" s="6"/>
      <c r="E251" s="6"/>
      <c r="F251" s="7">
        <f t="shared" si="12"/>
        <v>0</v>
      </c>
      <c r="G251" s="8"/>
    </row>
    <row r="252" spans="1:7" ht="12.75" hidden="1">
      <c r="A252" s="3"/>
      <c r="B252" s="4"/>
      <c r="C252" s="5"/>
      <c r="D252" s="6"/>
      <c r="E252" s="6"/>
      <c r="F252" s="7">
        <f t="shared" si="12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2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2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12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2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2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 t="shared" si="12"/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>D259-E259</f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>D260-E260</f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>D261-E261</f>
        <v>0</v>
      </c>
      <c r="G261" s="8"/>
    </row>
    <row r="262" spans="1:7" ht="25.5">
      <c r="A262" s="3" t="s">
        <v>206</v>
      </c>
      <c r="B262" s="4" t="s">
        <v>207</v>
      </c>
      <c r="C262" s="5" t="s">
        <v>4</v>
      </c>
      <c r="D262" s="6"/>
      <c r="E262" s="6"/>
      <c r="F262" s="6"/>
      <c r="G262" s="8"/>
    </row>
    <row r="263" spans="1:7" ht="12.75">
      <c r="A263" s="3" t="s">
        <v>208</v>
      </c>
      <c r="B263" s="4" t="s">
        <v>209</v>
      </c>
      <c r="C263" s="5" t="s">
        <v>210</v>
      </c>
      <c r="D263" s="6"/>
      <c r="E263" s="6">
        <v>82385.93</v>
      </c>
      <c r="F263" s="6"/>
      <c r="G263" s="8"/>
    </row>
    <row r="264" spans="1:7" ht="12.75">
      <c r="A264" s="3" t="s">
        <v>211</v>
      </c>
      <c r="B264" s="4" t="s">
        <v>212</v>
      </c>
      <c r="C264" s="5" t="s">
        <v>213</v>
      </c>
      <c r="D264" s="6"/>
      <c r="E264" s="6">
        <f>E263+E10-E68</f>
        <v>441505.96999999986</v>
      </c>
      <c r="F264" s="6"/>
      <c r="G264" s="8"/>
    </row>
    <row r="265" spans="1:7" ht="12.75">
      <c r="A265" s="3" t="s">
        <v>214</v>
      </c>
      <c r="B265" s="4" t="s">
        <v>215</v>
      </c>
      <c r="C265" s="5" t="s">
        <v>4</v>
      </c>
      <c r="D265" s="6"/>
      <c r="E265" s="6"/>
      <c r="F265" s="6"/>
      <c r="G265" s="8"/>
    </row>
    <row r="266" spans="4:7" ht="12.75">
      <c r="D266" s="17"/>
      <c r="E266" s="17"/>
      <c r="F266" s="17"/>
      <c r="G266" s="17"/>
    </row>
    <row r="267" spans="4:7" ht="12.75">
      <c r="D267" s="17" t="s">
        <v>216</v>
      </c>
      <c r="E267" s="17"/>
      <c r="F267" s="17"/>
      <c r="G267" s="17"/>
    </row>
    <row r="268" spans="1:8" ht="12.75">
      <c r="A268" s="21" t="s">
        <v>217</v>
      </c>
      <c r="B268" s="22"/>
      <c r="C268" s="22"/>
      <c r="D268" s="22"/>
      <c r="E268" s="22"/>
      <c r="F268" s="22"/>
      <c r="G268" s="22"/>
      <c r="H268" s="22"/>
    </row>
    <row r="269" spans="1:8" ht="12.75">
      <c r="A269" s="18" t="s">
        <v>218</v>
      </c>
      <c r="B269" s="1"/>
      <c r="C269" s="1"/>
      <c r="D269" s="1"/>
      <c r="E269" s="1"/>
      <c r="F269" s="1"/>
      <c r="G269" s="1"/>
      <c r="H269" s="1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</sheetData>
  <mergeCells count="9">
    <mergeCell ref="A268:H268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9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7"/>
      <c r="B1" s="28"/>
      <c r="C1" s="28"/>
      <c r="D1" s="28"/>
      <c r="E1" s="28"/>
      <c r="F1" s="28"/>
      <c r="G1" s="28"/>
    </row>
    <row r="2" spans="1:7" ht="12.75">
      <c r="A2" s="29" t="s">
        <v>0</v>
      </c>
      <c r="B2" s="26"/>
      <c r="C2" s="26"/>
      <c r="D2" s="26"/>
      <c r="E2" s="26"/>
      <c r="F2" s="26"/>
      <c r="G2" s="26"/>
    </row>
    <row r="3" spans="1:7" ht="12.75">
      <c r="A3" s="23" t="s">
        <v>1</v>
      </c>
      <c r="B3" s="24"/>
      <c r="C3" s="24"/>
      <c r="D3" s="24"/>
      <c r="E3" s="24"/>
      <c r="F3" s="24"/>
      <c r="G3" s="24"/>
    </row>
    <row r="4" spans="1:7" ht="12.75">
      <c r="A4" s="23" t="s">
        <v>2</v>
      </c>
      <c r="B4" s="24"/>
      <c r="C4" s="24"/>
      <c r="D4" s="24"/>
      <c r="E4" s="24"/>
      <c r="F4" s="24"/>
      <c r="G4" s="24"/>
    </row>
    <row r="5" spans="1:7" ht="12.75">
      <c r="A5" s="23" t="s">
        <v>3</v>
      </c>
      <c r="B5" s="24"/>
      <c r="C5" s="24"/>
      <c r="D5" s="24"/>
      <c r="E5" s="24"/>
      <c r="F5" s="24"/>
      <c r="G5" s="24"/>
    </row>
    <row r="6" spans="1:7" ht="12.75">
      <c r="A6" s="23" t="s">
        <v>285</v>
      </c>
      <c r="B6" s="24"/>
      <c r="C6" s="24"/>
      <c r="D6" s="24"/>
      <c r="E6" s="24"/>
      <c r="F6" s="24"/>
      <c r="G6" s="24"/>
    </row>
    <row r="7" spans="1:7" ht="12.75">
      <c r="A7" s="23" t="s">
        <v>4</v>
      </c>
      <c r="B7" s="24"/>
      <c r="C7" s="24"/>
      <c r="D7" s="24"/>
      <c r="E7" s="24"/>
      <c r="F7" s="24"/>
      <c r="G7" s="24"/>
    </row>
    <row r="8" spans="1:7" ht="12.75">
      <c r="A8" s="25" t="s">
        <v>5</v>
      </c>
      <c r="B8" s="26"/>
      <c r="C8" s="26"/>
      <c r="D8" s="26"/>
      <c r="E8" s="26"/>
      <c r="F8" s="26"/>
      <c r="G8" s="26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</f>
        <v>2957949</v>
      </c>
      <c r="E10" s="6">
        <f>E13+E17+E18+E19+E20+E21+E22+E23+E24+E26+E27+E28+E29+E30+E31+E32+E33+E34+E35+E36+E40+E44+E48+E50+E51+E52+E53+E56+E57+E58+E59+E60+E61+E62+E64+E63+E65+E66+E67</f>
        <v>1253843.28</v>
      </c>
      <c r="F10" s="7">
        <f>D10-E10</f>
        <v>1704105.72</v>
      </c>
      <c r="G10" s="8">
        <f>E10/D10*100</f>
        <v>42.38894179717095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90664.9</v>
      </c>
      <c r="F13" s="7">
        <f>D13-E13</f>
        <v>183335.1</v>
      </c>
      <c r="G13" s="12">
        <f>E13/D13*100</f>
        <v>33.08937956204379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90664.9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/>
      <c r="F20" s="7">
        <f t="shared" si="0"/>
        <v>0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-0.1</v>
      </c>
      <c r="F21" s="7">
        <f t="shared" si="0"/>
        <v>0.1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350</v>
      </c>
      <c r="F22" s="7">
        <f t="shared" si="0"/>
        <v>-350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220</v>
      </c>
      <c r="B25" s="10"/>
      <c r="C25" s="11" t="s">
        <v>221</v>
      </c>
      <c r="D25" s="7">
        <f>D26+D27+D28+D29</f>
        <v>380000</v>
      </c>
      <c r="E25" s="7">
        <f>E26+E27+E28+E29</f>
        <v>123187.02</v>
      </c>
      <c r="F25" s="7">
        <f>F26+F27+F28+F29</f>
        <v>0</v>
      </c>
      <c r="G25" s="7">
        <f>G26+G27+G28+G29</f>
        <v>0</v>
      </c>
    </row>
    <row r="26" spans="1:7" ht="12.75">
      <c r="A26" s="9" t="s">
        <v>220</v>
      </c>
      <c r="B26" s="10"/>
      <c r="C26" s="11" t="s">
        <v>222</v>
      </c>
      <c r="D26" s="7"/>
      <c r="E26" s="7">
        <v>48712.87</v>
      </c>
      <c r="F26" s="7"/>
      <c r="G26" s="8"/>
    </row>
    <row r="27" spans="1:7" ht="12.75">
      <c r="A27" s="9" t="s">
        <v>220</v>
      </c>
      <c r="B27" s="10"/>
      <c r="C27" s="11" t="s">
        <v>223</v>
      </c>
      <c r="D27" s="7"/>
      <c r="E27" s="7">
        <v>933.18</v>
      </c>
      <c r="F27" s="7"/>
      <c r="G27" s="8"/>
    </row>
    <row r="28" spans="1:7" ht="12.75">
      <c r="A28" s="9" t="s">
        <v>220</v>
      </c>
      <c r="B28" s="10"/>
      <c r="C28" s="11" t="s">
        <v>224</v>
      </c>
      <c r="D28" s="7">
        <v>380000</v>
      </c>
      <c r="E28" s="7">
        <v>73538.72</v>
      </c>
      <c r="F28" s="7"/>
      <c r="G28" s="8"/>
    </row>
    <row r="29" spans="1:7" ht="12.75">
      <c r="A29" s="9" t="s">
        <v>220</v>
      </c>
      <c r="B29" s="10"/>
      <c r="C29" s="11" t="s">
        <v>225</v>
      </c>
      <c r="D29" s="7"/>
      <c r="E29" s="7">
        <v>2.25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>
        <v>421.5</v>
      </c>
      <c r="F30" s="7">
        <f t="shared" si="0"/>
        <v>4578.5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/>
      <c r="F31" s="7">
        <f t="shared" si="0"/>
        <v>0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12979.38</v>
      </c>
      <c r="F36" s="7">
        <f t="shared" si="0"/>
        <v>163020.62</v>
      </c>
      <c r="G36" s="12">
        <f>E36/D36*100</f>
        <v>7.374647727272726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12037.82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941.56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19070.329999999998</v>
      </c>
      <c r="F40" s="7">
        <f t="shared" si="0"/>
        <v>133929.67</v>
      </c>
      <c r="G40" s="12">
        <f>E40/D40*100</f>
        <v>12.464267973856208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17108.01</v>
      </c>
      <c r="F41" s="7"/>
      <c r="G41" s="8"/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1962.32</v>
      </c>
      <c r="F42" s="7"/>
      <c r="G42" s="8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8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51697.75</v>
      </c>
      <c r="F44" s="7">
        <f>D44-E44</f>
        <v>111302.25</v>
      </c>
      <c r="G44" s="8"/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51697.75</v>
      </c>
      <c r="F45" s="7"/>
      <c r="G45" s="8"/>
    </row>
    <row r="46" spans="1:7" ht="76.5">
      <c r="A46" s="9" t="s">
        <v>49</v>
      </c>
      <c r="B46" s="10" t="s">
        <v>4</v>
      </c>
      <c r="C46" s="11" t="s">
        <v>52</v>
      </c>
      <c r="D46" s="7"/>
      <c r="E46" s="7"/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5510</v>
      </c>
      <c r="F48" s="7">
        <f aca="true" t="shared" si="1" ref="F48:F53">D48-E48</f>
        <v>9490</v>
      </c>
      <c r="G48" s="12">
        <f>E48/D48*100</f>
        <v>36.733333333333334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5510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49772.05</v>
      </c>
      <c r="F53" s="7">
        <f t="shared" si="1"/>
        <v>-19772.050000000003</v>
      </c>
      <c r="G53" s="12">
        <f>E53/D53*100</f>
        <v>165.90683333333334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49772.05</v>
      </c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950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0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>
        <v>36835.95</v>
      </c>
      <c r="F59" s="7">
        <f>D59-E59</f>
        <v>-36835.95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/>
      <c r="F60" s="7"/>
      <c r="G60" s="8"/>
    </row>
    <row r="61" spans="1:7" ht="12.75">
      <c r="A61" s="9" t="s">
        <v>77</v>
      </c>
      <c r="B61" s="10"/>
      <c r="C61" s="11" t="s">
        <v>78</v>
      </c>
      <c r="D61" s="7">
        <v>0</v>
      </c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483246.5</v>
      </c>
      <c r="F62" s="7"/>
      <c r="G62" s="12"/>
    </row>
    <row r="63" spans="1:7" ht="27" customHeight="1">
      <c r="A63" s="9" t="s">
        <v>81</v>
      </c>
      <c r="B63" s="10" t="s">
        <v>4</v>
      </c>
      <c r="C63" s="11" t="s">
        <v>82</v>
      </c>
      <c r="D63" s="7"/>
      <c r="E63" s="7"/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179158</v>
      </c>
      <c r="F64" s="7">
        <f>D64-E64</f>
        <v>0</v>
      </c>
      <c r="G64" s="12">
        <f>E64/D64*100</f>
        <v>100</v>
      </c>
    </row>
    <row r="65" spans="1:7" ht="25.5">
      <c r="A65" s="9" t="s">
        <v>85</v>
      </c>
      <c r="B65" s="10" t="s">
        <v>4</v>
      </c>
      <c r="C65" s="11" t="s">
        <v>287</v>
      </c>
      <c r="D65" s="7">
        <v>20000</v>
      </c>
      <c r="E65" s="7">
        <v>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200000</v>
      </c>
      <c r="F66" s="7">
        <v>0</v>
      </c>
      <c r="G66" s="12">
        <f>E66/D66*100</f>
        <v>50</v>
      </c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 t="s">
        <v>89</v>
      </c>
      <c r="B68" s="4" t="s">
        <v>90</v>
      </c>
      <c r="C68" s="5" t="s">
        <v>91</v>
      </c>
      <c r="D68" s="6">
        <f>D69+D74+D112+D116+D132+D140+D147+D172</f>
        <v>2979949</v>
      </c>
      <c r="E68" s="6">
        <f>E69+E74+E112+E116+E132+E140+E147+E172</f>
        <v>1145928.33</v>
      </c>
      <c r="F68" s="6">
        <f>D68-E68</f>
        <v>1834020.67</v>
      </c>
      <c r="G68" s="8">
        <f aca="true" t="shared" si="2" ref="G68:G77">E68/D68*100</f>
        <v>38.45462892150168</v>
      </c>
    </row>
    <row r="69" spans="1:7" ht="38.25">
      <c r="A69" s="9" t="s">
        <v>92</v>
      </c>
      <c r="B69" s="10" t="s">
        <v>4</v>
      </c>
      <c r="C69" s="11" t="s">
        <v>93</v>
      </c>
      <c r="D69" s="6">
        <f>D70</f>
        <v>443598</v>
      </c>
      <c r="E69" s="6">
        <f>E70</f>
        <v>231799</v>
      </c>
      <c r="F69" s="6">
        <f>D69-E69</f>
        <v>211799</v>
      </c>
      <c r="G69" s="8">
        <f t="shared" si="2"/>
        <v>52.25429330159288</v>
      </c>
    </row>
    <row r="70" spans="1:7" ht="12.75">
      <c r="A70" s="9" t="s">
        <v>94</v>
      </c>
      <c r="B70" s="10" t="s">
        <v>4</v>
      </c>
      <c r="C70" s="14" t="s">
        <v>95</v>
      </c>
      <c r="D70" s="7">
        <f>D71</f>
        <v>443598</v>
      </c>
      <c r="E70" s="7">
        <f>E71</f>
        <v>231799</v>
      </c>
      <c r="F70" s="7">
        <f aca="true" t="shared" si="3" ref="F70:F77">D70-E70</f>
        <v>211799</v>
      </c>
      <c r="G70" s="12">
        <f t="shared" si="2"/>
        <v>52.25429330159288</v>
      </c>
    </row>
    <row r="71" spans="1:7" ht="25.5">
      <c r="A71" s="9" t="s">
        <v>96</v>
      </c>
      <c r="B71" s="10" t="s">
        <v>4</v>
      </c>
      <c r="C71" s="14" t="s">
        <v>97</v>
      </c>
      <c r="D71" s="7">
        <f>D72+D73</f>
        <v>443598</v>
      </c>
      <c r="E71" s="7">
        <f>E72+E73</f>
        <v>231799</v>
      </c>
      <c r="F71" s="7">
        <f t="shared" si="3"/>
        <v>211799</v>
      </c>
      <c r="G71" s="12">
        <f t="shared" si="2"/>
        <v>52.25429330159288</v>
      </c>
    </row>
    <row r="72" spans="1:7" ht="12.75">
      <c r="A72" s="9" t="s">
        <v>98</v>
      </c>
      <c r="B72" s="10" t="s">
        <v>4</v>
      </c>
      <c r="C72" s="14" t="s">
        <v>226</v>
      </c>
      <c r="D72" s="7">
        <v>340705</v>
      </c>
      <c r="E72" s="7">
        <v>180352.5</v>
      </c>
      <c r="F72" s="7">
        <f t="shared" si="3"/>
        <v>160352.5</v>
      </c>
      <c r="G72" s="12">
        <f t="shared" si="2"/>
        <v>52.93509047416387</v>
      </c>
    </row>
    <row r="73" spans="1:7" ht="25.5">
      <c r="A73" s="9" t="s">
        <v>99</v>
      </c>
      <c r="B73" s="10" t="s">
        <v>4</v>
      </c>
      <c r="C73" s="14" t="s">
        <v>227</v>
      </c>
      <c r="D73" s="7">
        <v>102893</v>
      </c>
      <c r="E73" s="7">
        <v>51446.5</v>
      </c>
      <c r="F73" s="7">
        <f t="shared" si="3"/>
        <v>51446.5</v>
      </c>
      <c r="G73" s="12">
        <f t="shared" si="2"/>
        <v>50</v>
      </c>
    </row>
    <row r="74" spans="1:7" ht="51">
      <c r="A74" s="9" t="s">
        <v>100</v>
      </c>
      <c r="B74" s="10" t="s">
        <v>4</v>
      </c>
      <c r="C74" s="14" t="s">
        <v>101</v>
      </c>
      <c r="D74" s="6">
        <f>D75</f>
        <v>1427749</v>
      </c>
      <c r="E74" s="6">
        <f>E75</f>
        <v>579969.81</v>
      </c>
      <c r="F74" s="6">
        <f t="shared" si="3"/>
        <v>847779.19</v>
      </c>
      <c r="G74" s="8">
        <f t="shared" si="2"/>
        <v>40.6212723665014</v>
      </c>
    </row>
    <row r="75" spans="1:7" ht="12.75">
      <c r="A75" s="9" t="s">
        <v>102</v>
      </c>
      <c r="B75" s="10" t="s">
        <v>4</v>
      </c>
      <c r="C75" s="14" t="s">
        <v>243</v>
      </c>
      <c r="D75" s="7">
        <f>D76</f>
        <v>1427749</v>
      </c>
      <c r="E75" s="7">
        <f>E76</f>
        <v>579969.81</v>
      </c>
      <c r="F75" s="7">
        <f t="shared" si="3"/>
        <v>847779.19</v>
      </c>
      <c r="G75" s="12">
        <f t="shared" si="2"/>
        <v>40.6212723665014</v>
      </c>
    </row>
    <row r="76" spans="1:7" ht="25.5">
      <c r="A76" s="9" t="s">
        <v>96</v>
      </c>
      <c r="B76" s="10" t="s">
        <v>4</v>
      </c>
      <c r="C76" s="14" t="s">
        <v>243</v>
      </c>
      <c r="D76" s="7">
        <f>D77+D78+D79+D80+D81+D82+D83+D84+D85+D86+D87+D88+D89+D90+D91+D92+D93+D94+D95+D96+D97+D98+D99+D100+D101+D102+D103+D104+D105+D106+D107+D108+D109+D110</f>
        <v>1427749</v>
      </c>
      <c r="E76" s="7">
        <f>E77+E78+E79+E80+E81+E82+E83+E84+E85+E86+E87+E88+E89+E90+E91+E92+E93+E94+E95+E96+E97+E98+E99+E100+E101+E102+E103+E104+E105+E106+E107+E108+E109+E110</f>
        <v>579969.81</v>
      </c>
      <c r="F76" s="7">
        <f>F77+F78+F79+F80+F81+F82+F83+F84+F85+F86+F87+F88+F89+F90+F91+F92+F93+F94+F95+F96+F97+F98+F99+F100+F101+F102+F103+F104+F105+F106+F107+F108+F109+F110</f>
        <v>766721.19</v>
      </c>
      <c r="G76" s="12">
        <f t="shared" si="2"/>
        <v>40.6212723665014</v>
      </c>
    </row>
    <row r="77" spans="1:7" ht="12.75">
      <c r="A77" s="9" t="s">
        <v>98</v>
      </c>
      <c r="B77" s="10" t="s">
        <v>4</v>
      </c>
      <c r="C77" s="13" t="s">
        <v>228</v>
      </c>
      <c r="D77" s="7">
        <v>763448</v>
      </c>
      <c r="E77" s="7">
        <v>370310.44</v>
      </c>
      <c r="F77" s="7">
        <f t="shared" si="3"/>
        <v>393137.56</v>
      </c>
      <c r="G77" s="12">
        <f t="shared" si="2"/>
        <v>48.50499837578984</v>
      </c>
    </row>
    <row r="78" spans="1:7" ht="25.5">
      <c r="A78" s="9" t="s">
        <v>99</v>
      </c>
      <c r="B78" s="10" t="s">
        <v>4</v>
      </c>
      <c r="C78" s="13" t="s">
        <v>229</v>
      </c>
      <c r="D78" s="7">
        <v>500</v>
      </c>
      <c r="E78" s="7">
        <v>500</v>
      </c>
      <c r="F78" s="7"/>
      <c r="G78" s="12"/>
    </row>
    <row r="79" spans="1:7" ht="25.5">
      <c r="A79" s="9" t="s">
        <v>99</v>
      </c>
      <c r="B79" s="10" t="s">
        <v>4</v>
      </c>
      <c r="C79" s="13" t="s">
        <v>230</v>
      </c>
      <c r="D79" s="7">
        <v>230562</v>
      </c>
      <c r="E79" s="7">
        <v>98847.71</v>
      </c>
      <c r="F79" s="7">
        <f aca="true" t="shared" si="4" ref="F79:F84">D79-E79</f>
        <v>131714.28999999998</v>
      </c>
      <c r="G79" s="12">
        <f aca="true" t="shared" si="5" ref="G79:G84">E79/D79*100</f>
        <v>42.87250717811261</v>
      </c>
    </row>
    <row r="80" spans="1:7" ht="25.5">
      <c r="A80" s="9" t="s">
        <v>99</v>
      </c>
      <c r="B80" s="10" t="s">
        <v>4</v>
      </c>
      <c r="C80" s="13" t="s">
        <v>284</v>
      </c>
      <c r="D80" s="7">
        <v>25350</v>
      </c>
      <c r="E80" s="7">
        <v>9710.34</v>
      </c>
      <c r="F80" s="7">
        <f t="shared" si="4"/>
        <v>15639.66</v>
      </c>
      <c r="G80" s="12">
        <f t="shared" si="5"/>
        <v>38.30508875739645</v>
      </c>
    </row>
    <row r="81" spans="1:7" ht="25.5">
      <c r="A81" s="9" t="s">
        <v>99</v>
      </c>
      <c r="B81" s="10" t="s">
        <v>4</v>
      </c>
      <c r="C81" s="13" t="s">
        <v>232</v>
      </c>
      <c r="D81" s="7">
        <v>23436</v>
      </c>
      <c r="E81" s="7">
        <v>9339.1</v>
      </c>
      <c r="F81" s="7">
        <f t="shared" si="4"/>
        <v>14096.9</v>
      </c>
      <c r="G81" s="12">
        <f t="shared" si="5"/>
        <v>39.84937702679638</v>
      </c>
    </row>
    <row r="82" spans="1:7" ht="25.5">
      <c r="A82" s="9" t="s">
        <v>99</v>
      </c>
      <c r="B82" s="10" t="s">
        <v>4</v>
      </c>
      <c r="C82" s="13" t="s">
        <v>233</v>
      </c>
      <c r="D82" s="7">
        <v>9096</v>
      </c>
      <c r="E82" s="7">
        <v>3062.92</v>
      </c>
      <c r="F82" s="7">
        <f t="shared" si="4"/>
        <v>6033.08</v>
      </c>
      <c r="G82" s="12">
        <f t="shared" si="5"/>
        <v>33.673262972735266</v>
      </c>
    </row>
    <row r="83" spans="1:7" ht="25.5">
      <c r="A83" s="9" t="s">
        <v>99</v>
      </c>
      <c r="B83" s="10" t="s">
        <v>4</v>
      </c>
      <c r="C83" s="13" t="s">
        <v>269</v>
      </c>
      <c r="D83" s="7">
        <v>4200</v>
      </c>
      <c r="E83" s="7"/>
      <c r="F83" s="7">
        <f t="shared" si="4"/>
        <v>4200</v>
      </c>
      <c r="G83" s="12">
        <f t="shared" si="5"/>
        <v>0</v>
      </c>
    </row>
    <row r="84" spans="1:7" ht="25.5">
      <c r="A84" s="9" t="s">
        <v>99</v>
      </c>
      <c r="B84" s="10" t="s">
        <v>4</v>
      </c>
      <c r="C84" s="13" t="s">
        <v>234</v>
      </c>
      <c r="D84" s="7">
        <v>6500</v>
      </c>
      <c r="E84" s="7">
        <v>990.64</v>
      </c>
      <c r="F84" s="7">
        <f t="shared" si="4"/>
        <v>5509.36</v>
      </c>
      <c r="G84" s="12">
        <f t="shared" si="5"/>
        <v>15.240615384615385</v>
      </c>
    </row>
    <row r="85" spans="1:7" ht="25.5">
      <c r="A85" s="9" t="s">
        <v>99</v>
      </c>
      <c r="B85" s="10" t="s">
        <v>4</v>
      </c>
      <c r="C85" s="13" t="s">
        <v>235</v>
      </c>
      <c r="D85" s="7">
        <v>3634</v>
      </c>
      <c r="E85" s="7"/>
      <c r="F85" s="7"/>
      <c r="G85" s="12"/>
    </row>
    <row r="86" spans="1:7" ht="25.5">
      <c r="A86" s="9" t="s">
        <v>99</v>
      </c>
      <c r="B86" s="10" t="s">
        <v>4</v>
      </c>
      <c r="C86" s="13" t="s">
        <v>236</v>
      </c>
      <c r="D86" s="7">
        <v>63464</v>
      </c>
      <c r="E86" s="7">
        <v>18873</v>
      </c>
      <c r="F86" s="7">
        <f>D86-E86</f>
        <v>44591</v>
      </c>
      <c r="G86" s="12">
        <f>E86/D86*100</f>
        <v>29.738119248707928</v>
      </c>
    </row>
    <row r="87" spans="1:7" ht="25.5">
      <c r="A87" s="9" t="s">
        <v>99</v>
      </c>
      <c r="B87" s="10" t="s">
        <v>4</v>
      </c>
      <c r="C87" s="13" t="s">
        <v>265</v>
      </c>
      <c r="D87" s="7">
        <v>2750</v>
      </c>
      <c r="E87" s="7">
        <v>2750</v>
      </c>
      <c r="F87" s="7"/>
      <c r="G87" s="12"/>
    </row>
    <row r="88" spans="1:7" ht="25.5">
      <c r="A88" s="9" t="s">
        <v>99</v>
      </c>
      <c r="B88" s="10" t="s">
        <v>4</v>
      </c>
      <c r="C88" s="13" t="s">
        <v>237</v>
      </c>
      <c r="D88" s="7">
        <v>27854.16</v>
      </c>
      <c r="E88" s="7">
        <v>19187.66</v>
      </c>
      <c r="F88" s="7">
        <f>D88-E88</f>
        <v>8666.5</v>
      </c>
      <c r="G88" s="12">
        <f>E88/D88*100</f>
        <v>68.88615560476424</v>
      </c>
    </row>
    <row r="89" spans="1:7" ht="25.5">
      <c r="A89" s="9" t="s">
        <v>99</v>
      </c>
      <c r="B89" s="10" t="s">
        <v>4</v>
      </c>
      <c r="C89" s="13" t="s">
        <v>238</v>
      </c>
      <c r="D89" s="7">
        <v>12500</v>
      </c>
      <c r="E89" s="7">
        <v>7118</v>
      </c>
      <c r="F89" s="7"/>
      <c r="G89" s="8"/>
    </row>
    <row r="90" spans="1:7" ht="25.5">
      <c r="A90" s="9" t="s">
        <v>99</v>
      </c>
      <c r="B90" s="10" t="s">
        <v>4</v>
      </c>
      <c r="C90" s="13" t="s">
        <v>239</v>
      </c>
      <c r="D90" s="7">
        <v>1900</v>
      </c>
      <c r="E90" s="7">
        <v>280</v>
      </c>
      <c r="F90" s="7"/>
      <c r="G90" s="8"/>
    </row>
    <row r="91" spans="1:7" ht="25.5">
      <c r="A91" s="9" t="s">
        <v>99</v>
      </c>
      <c r="B91" s="10" t="s">
        <v>4</v>
      </c>
      <c r="C91" s="13" t="s">
        <v>240</v>
      </c>
      <c r="D91" s="7">
        <v>1750</v>
      </c>
      <c r="E91" s="7">
        <v>1000</v>
      </c>
      <c r="F91" s="7"/>
      <c r="G91" s="8"/>
    </row>
    <row r="92" spans="1:7" ht="25.5">
      <c r="A92" s="9" t="s">
        <v>99</v>
      </c>
      <c r="B92" s="10" t="s">
        <v>4</v>
      </c>
      <c r="C92" s="13" t="s">
        <v>241</v>
      </c>
      <c r="D92" s="7">
        <v>39672</v>
      </c>
      <c r="E92" s="7"/>
      <c r="F92" s="7"/>
      <c r="G92" s="8"/>
    </row>
    <row r="93" spans="1:7" ht="25.5">
      <c r="A93" s="9" t="s">
        <v>99</v>
      </c>
      <c r="B93" s="10" t="s">
        <v>4</v>
      </c>
      <c r="C93" s="13" t="s">
        <v>242</v>
      </c>
      <c r="D93" s="7">
        <v>30000</v>
      </c>
      <c r="E93" s="7"/>
      <c r="F93" s="7"/>
      <c r="G93" s="8"/>
    </row>
    <row r="94" spans="1:7" ht="25.5">
      <c r="A94" s="9" t="s">
        <v>99</v>
      </c>
      <c r="B94" s="10" t="s">
        <v>4</v>
      </c>
      <c r="C94" s="13" t="s">
        <v>263</v>
      </c>
      <c r="D94" s="7">
        <v>181132.84</v>
      </c>
      <c r="E94" s="7">
        <v>38000</v>
      </c>
      <c r="F94" s="7">
        <f>D94-E94</f>
        <v>143132.84</v>
      </c>
      <c r="G94" s="8"/>
    </row>
    <row r="95" spans="1:7" ht="25.5" hidden="1">
      <c r="A95" s="9" t="s">
        <v>99</v>
      </c>
      <c r="B95" s="10" t="s">
        <v>4</v>
      </c>
      <c r="C95" s="13"/>
      <c r="D95" s="7"/>
      <c r="E95" s="7"/>
      <c r="F95" s="7"/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>
        <f>D96-E96</f>
        <v>0</v>
      </c>
      <c r="G96" s="8"/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12" t="e">
        <f>E97/D97*100</f>
        <v>#DIV/0!</v>
      </c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/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/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 t="e">
        <f>E100/D100*100</f>
        <v>#DIV/0!</v>
      </c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/>
      <c r="G101" s="12"/>
    </row>
    <row r="102" spans="1:7" ht="25.5" hidden="1">
      <c r="A102" s="9" t="s">
        <v>99</v>
      </c>
      <c r="B102" s="10"/>
      <c r="C102" s="13"/>
      <c r="D102" s="7"/>
      <c r="E102" s="7"/>
      <c r="F102" s="7">
        <f>D102-E102</f>
        <v>0</v>
      </c>
      <c r="G102" s="12">
        <v>100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>
        <f>D103-E103</f>
        <v>0</v>
      </c>
      <c r="G103" s="12" t="e">
        <f>E103/D103*100</f>
        <v>#DIV/0!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>
        <f>D104-E104</f>
        <v>0</v>
      </c>
      <c r="G104" s="8">
        <v>100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/>
      <c r="G105" s="8"/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8" t="e">
        <f>E106/D106*100</f>
        <v>#DIV/0!</v>
      </c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/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8"/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8" t="e">
        <f aca="true" t="shared" si="6" ref="G109:G120">E109/D109*100</f>
        <v>#DIV/0!</v>
      </c>
    </row>
    <row r="110" spans="1:7" ht="25.5" hidden="1">
      <c r="A110" s="9" t="s">
        <v>99</v>
      </c>
      <c r="B110" s="10" t="s">
        <v>4</v>
      </c>
      <c r="C110" s="13"/>
      <c r="D110" s="15"/>
      <c r="E110" s="15"/>
      <c r="F110" s="7">
        <f>D110-E110</f>
        <v>0</v>
      </c>
      <c r="G110" s="12"/>
    </row>
    <row r="111" spans="1:7" ht="12.75" hidden="1">
      <c r="A111" s="9"/>
      <c r="B111" s="10"/>
      <c r="C111" s="13"/>
      <c r="D111" s="7"/>
      <c r="E111" s="7"/>
      <c r="F111" s="7"/>
      <c r="G111" s="8"/>
    </row>
    <row r="112" spans="1:7" ht="12.75">
      <c r="A112" s="3" t="s">
        <v>103</v>
      </c>
      <c r="B112" s="4" t="s">
        <v>4</v>
      </c>
      <c r="C112" s="16" t="s">
        <v>104</v>
      </c>
      <c r="D112" s="6">
        <f aca="true" t="shared" si="7" ref="D112:E114">D113</f>
        <v>1000</v>
      </c>
      <c r="E112" s="6">
        <f t="shared" si="7"/>
        <v>0</v>
      </c>
      <c r="F112" s="7">
        <f>D112-E112</f>
        <v>1000</v>
      </c>
      <c r="G112" s="8"/>
    </row>
    <row r="113" spans="1:7" ht="12.75">
      <c r="A113" s="9" t="s">
        <v>105</v>
      </c>
      <c r="B113" s="10" t="s">
        <v>4</v>
      </c>
      <c r="C113" s="11" t="s">
        <v>244</v>
      </c>
      <c r="D113" s="7">
        <f t="shared" si="7"/>
        <v>1000</v>
      </c>
      <c r="E113" s="7">
        <f t="shared" si="7"/>
        <v>0</v>
      </c>
      <c r="F113" s="7">
        <f>D113-E113</f>
        <v>1000</v>
      </c>
      <c r="G113" s="12"/>
    </row>
    <row r="114" spans="1:7" ht="12.75">
      <c r="A114" s="9" t="s">
        <v>106</v>
      </c>
      <c r="B114" s="10" t="s">
        <v>4</v>
      </c>
      <c r="C114" s="11" t="s">
        <v>245</v>
      </c>
      <c r="D114" s="7">
        <f t="shared" si="7"/>
        <v>1000</v>
      </c>
      <c r="E114" s="7">
        <f t="shared" si="7"/>
        <v>0</v>
      </c>
      <c r="F114" s="7">
        <f>D114-E114</f>
        <v>1000</v>
      </c>
      <c r="G114" s="12"/>
    </row>
    <row r="115" spans="1:7" ht="12.75">
      <c r="A115" s="9" t="s">
        <v>107</v>
      </c>
      <c r="B115" s="10" t="s">
        <v>4</v>
      </c>
      <c r="C115" s="11" t="s">
        <v>246</v>
      </c>
      <c r="D115" s="7">
        <v>1000</v>
      </c>
      <c r="E115" s="7">
        <v>0</v>
      </c>
      <c r="F115" s="7">
        <f>D115-E115</f>
        <v>1000</v>
      </c>
      <c r="G115" s="12"/>
    </row>
    <row r="116" spans="1:7" ht="12.75">
      <c r="A116" s="9" t="s">
        <v>108</v>
      </c>
      <c r="B116" s="10" t="s">
        <v>4</v>
      </c>
      <c r="C116" s="16" t="s">
        <v>109</v>
      </c>
      <c r="D116" s="6">
        <f>D117</f>
        <v>179158</v>
      </c>
      <c r="E116" s="6">
        <f>E117</f>
        <v>87708.6</v>
      </c>
      <c r="F116" s="6">
        <f>F117</f>
        <v>91449.4</v>
      </c>
      <c r="G116" s="8">
        <f t="shared" si="6"/>
        <v>48.95600531374541</v>
      </c>
    </row>
    <row r="117" spans="1:7" ht="25.5">
      <c r="A117" s="9" t="s">
        <v>110</v>
      </c>
      <c r="B117" s="10" t="s">
        <v>4</v>
      </c>
      <c r="C117" s="11" t="s">
        <v>255</v>
      </c>
      <c r="D117" s="7">
        <f>D118</f>
        <v>179158</v>
      </c>
      <c r="E117" s="7">
        <f>E118</f>
        <v>87708.6</v>
      </c>
      <c r="F117" s="7">
        <f>D117-E117</f>
        <v>91449.4</v>
      </c>
      <c r="G117" s="12">
        <f t="shared" si="6"/>
        <v>48.95600531374541</v>
      </c>
    </row>
    <row r="118" spans="1:7" ht="25.5">
      <c r="A118" s="9" t="s">
        <v>96</v>
      </c>
      <c r="B118" s="10" t="s">
        <v>4</v>
      </c>
      <c r="C118" s="11" t="s">
        <v>255</v>
      </c>
      <c r="D118" s="7">
        <f>D119+D120+D122+D123+D124+D125+D126+D127+D128+D129+D131+D121+D130</f>
        <v>179158</v>
      </c>
      <c r="E118" s="7">
        <f>E119+E120+E122+E123+E124+E125+E126+E127+E128+E129+E131+E121+E130</f>
        <v>87708.6</v>
      </c>
      <c r="F118" s="7">
        <f>F119+F120+F122+F123+F124+F125+F127+F128+F129+F131+F121</f>
        <v>91449.4</v>
      </c>
      <c r="G118" s="12">
        <f t="shared" si="6"/>
        <v>48.95600531374541</v>
      </c>
    </row>
    <row r="119" spans="1:7" ht="12.75">
      <c r="A119" s="9" t="s">
        <v>98</v>
      </c>
      <c r="B119" s="10" t="s">
        <v>4</v>
      </c>
      <c r="C119" s="11" t="s">
        <v>274</v>
      </c>
      <c r="D119" s="7">
        <v>125364</v>
      </c>
      <c r="E119" s="7">
        <v>55756.76</v>
      </c>
      <c r="F119" s="7">
        <f aca="true" t="shared" si="8" ref="F119:F124">D119-E119</f>
        <v>69607.23999999999</v>
      </c>
      <c r="G119" s="12">
        <f t="shared" si="6"/>
        <v>44.47589419610096</v>
      </c>
    </row>
    <row r="120" spans="1:7" ht="25.5">
      <c r="A120" s="9" t="s">
        <v>99</v>
      </c>
      <c r="B120" s="10" t="s">
        <v>4</v>
      </c>
      <c r="C120" s="11" t="s">
        <v>274</v>
      </c>
      <c r="D120" s="7">
        <v>37860</v>
      </c>
      <c r="E120" s="7">
        <v>17911.84</v>
      </c>
      <c r="F120" s="7">
        <f t="shared" si="8"/>
        <v>19948.16</v>
      </c>
      <c r="G120" s="12">
        <f t="shared" si="6"/>
        <v>47.31072371896461</v>
      </c>
    </row>
    <row r="121" spans="1:7" ht="25.5">
      <c r="A121" s="9" t="s">
        <v>99</v>
      </c>
      <c r="B121" s="10"/>
      <c r="C121" s="11" t="s">
        <v>275</v>
      </c>
      <c r="D121" s="7">
        <v>994</v>
      </c>
      <c r="E121" s="7">
        <v>900</v>
      </c>
      <c r="F121" s="7">
        <f t="shared" si="8"/>
        <v>94</v>
      </c>
      <c r="G121" s="12"/>
    </row>
    <row r="122" spans="1:7" ht="25.5">
      <c r="A122" s="9" t="s">
        <v>99</v>
      </c>
      <c r="B122" s="10" t="s">
        <v>4</v>
      </c>
      <c r="C122" s="11" t="s">
        <v>276</v>
      </c>
      <c r="D122" s="7">
        <v>3240</v>
      </c>
      <c r="E122" s="7">
        <v>1440</v>
      </c>
      <c r="F122" s="7">
        <f t="shared" si="8"/>
        <v>1800</v>
      </c>
      <c r="G122" s="8"/>
    </row>
    <row r="123" spans="1:7" ht="25.5">
      <c r="A123" s="9" t="s">
        <v>99</v>
      </c>
      <c r="B123" s="10"/>
      <c r="C123" s="11" t="s">
        <v>273</v>
      </c>
      <c r="D123" s="7">
        <v>9000</v>
      </c>
      <c r="E123" s="7">
        <v>9000</v>
      </c>
      <c r="F123" s="7">
        <f t="shared" si="8"/>
        <v>0</v>
      </c>
      <c r="G123" s="8"/>
    </row>
    <row r="124" spans="1:7" ht="25.5">
      <c r="A124" s="9" t="s">
        <v>99</v>
      </c>
      <c r="B124" s="10" t="s">
        <v>4</v>
      </c>
      <c r="C124" s="11" t="s">
        <v>272</v>
      </c>
      <c r="D124" s="7">
        <v>2700</v>
      </c>
      <c r="E124" s="7">
        <v>2700</v>
      </c>
      <c r="F124" s="7">
        <f t="shared" si="8"/>
        <v>0</v>
      </c>
      <c r="G124" s="8">
        <f>E124/D124*100</f>
        <v>100</v>
      </c>
    </row>
    <row r="125" spans="1:7" ht="12.75">
      <c r="A125" s="9"/>
      <c r="B125" s="10"/>
      <c r="C125" s="11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>
      <c r="A131" s="9"/>
      <c r="B131" s="10"/>
      <c r="C131" s="11"/>
      <c r="D131" s="7"/>
      <c r="E131" s="7"/>
      <c r="F131" s="7"/>
      <c r="G131" s="8"/>
    </row>
    <row r="132" spans="1:7" ht="31.5" customHeight="1">
      <c r="A132" s="9" t="s">
        <v>281</v>
      </c>
      <c r="B132" s="10" t="s">
        <v>4</v>
      </c>
      <c r="C132" s="16" t="s">
        <v>277</v>
      </c>
      <c r="D132" s="6">
        <f aca="true" t="shared" si="9" ref="D132:E134">D133</f>
        <v>22000</v>
      </c>
      <c r="E132" s="6">
        <f t="shared" si="9"/>
        <v>22000</v>
      </c>
      <c r="F132" s="7">
        <f>D132-E132</f>
        <v>0</v>
      </c>
      <c r="G132" s="8">
        <f>E132/D132*100</f>
        <v>100</v>
      </c>
    </row>
    <row r="133" spans="1:7" ht="30" customHeight="1">
      <c r="A133" s="9" t="s">
        <v>282</v>
      </c>
      <c r="B133" s="10" t="s">
        <v>4</v>
      </c>
      <c r="C133" s="11" t="s">
        <v>278</v>
      </c>
      <c r="D133" s="7">
        <f t="shared" si="9"/>
        <v>22000</v>
      </c>
      <c r="E133" s="7">
        <f t="shared" si="9"/>
        <v>22000</v>
      </c>
      <c r="F133" s="7">
        <f>D133-E133</f>
        <v>0</v>
      </c>
      <c r="G133" s="8">
        <f>E133/D133*100</f>
        <v>100</v>
      </c>
    </row>
    <row r="134" spans="1:7" ht="28.5" customHeight="1">
      <c r="A134" s="9" t="s">
        <v>283</v>
      </c>
      <c r="B134" s="10" t="s">
        <v>4</v>
      </c>
      <c r="C134" s="11" t="s">
        <v>279</v>
      </c>
      <c r="D134" s="7">
        <f t="shared" si="9"/>
        <v>22000</v>
      </c>
      <c r="E134" s="7">
        <f t="shared" si="9"/>
        <v>22000</v>
      </c>
      <c r="F134" s="7">
        <f>D134-E134</f>
        <v>0</v>
      </c>
      <c r="G134" s="8">
        <f>E134/D134*100</f>
        <v>100</v>
      </c>
    </row>
    <row r="135" spans="1:7" ht="28.5" customHeight="1">
      <c r="A135" s="9" t="s">
        <v>99</v>
      </c>
      <c r="B135" s="10" t="s">
        <v>4</v>
      </c>
      <c r="C135" s="11" t="s">
        <v>280</v>
      </c>
      <c r="D135" s="7">
        <v>22000</v>
      </c>
      <c r="E135" s="7">
        <v>22000</v>
      </c>
      <c r="F135" s="7"/>
      <c r="G135" s="8"/>
    </row>
    <row r="136" spans="1:7" ht="12.75" hidden="1">
      <c r="A136" s="9" t="s">
        <v>119</v>
      </c>
      <c r="B136" s="10" t="s">
        <v>4</v>
      </c>
      <c r="C136" s="11" t="s">
        <v>120</v>
      </c>
      <c r="D136" s="7"/>
      <c r="E136" s="7"/>
      <c r="F136" s="7"/>
      <c r="G136" s="8"/>
    </row>
    <row r="137" spans="1:7" ht="25.5" hidden="1">
      <c r="A137" s="9" t="s">
        <v>121</v>
      </c>
      <c r="B137" s="10" t="s">
        <v>4</v>
      </c>
      <c r="C137" s="11" t="s">
        <v>122</v>
      </c>
      <c r="D137" s="7"/>
      <c r="E137" s="7"/>
      <c r="F137" s="7"/>
      <c r="G137" s="8"/>
    </row>
    <row r="138" spans="1:7" ht="12.75" hidden="1">
      <c r="A138" s="9" t="s">
        <v>123</v>
      </c>
      <c r="B138" s="10" t="s">
        <v>4</v>
      </c>
      <c r="C138" s="11" t="s">
        <v>124</v>
      </c>
      <c r="D138" s="7"/>
      <c r="E138" s="7"/>
      <c r="F138" s="7"/>
      <c r="G138" s="8"/>
    </row>
    <row r="139" spans="1:7" ht="25.5" hidden="1">
      <c r="A139" s="9" t="s">
        <v>125</v>
      </c>
      <c r="B139" s="10" t="s">
        <v>4</v>
      </c>
      <c r="C139" s="11" t="s">
        <v>126</v>
      </c>
      <c r="D139" s="7"/>
      <c r="E139" s="7"/>
      <c r="F139" s="7"/>
      <c r="G139" s="8"/>
    </row>
    <row r="140" spans="1:7" ht="12.75">
      <c r="A140" s="9" t="s">
        <v>127</v>
      </c>
      <c r="B140" s="10" t="s">
        <v>4</v>
      </c>
      <c r="C140" s="16" t="s">
        <v>128</v>
      </c>
      <c r="D140" s="6">
        <f>D141</f>
        <v>381464</v>
      </c>
      <c r="E140" s="6">
        <f>E141</f>
        <v>0</v>
      </c>
      <c r="F140" s="6">
        <f>F141</f>
        <v>381464</v>
      </c>
      <c r="G140" s="8"/>
    </row>
    <row r="141" spans="1:7" ht="153">
      <c r="A141" s="9" t="s">
        <v>129</v>
      </c>
      <c r="B141" s="10" t="s">
        <v>4</v>
      </c>
      <c r="C141" s="11" t="s">
        <v>247</v>
      </c>
      <c r="D141" s="7">
        <f>D142</f>
        <v>381464</v>
      </c>
      <c r="E141" s="7">
        <f>E142</f>
        <v>0</v>
      </c>
      <c r="F141" s="7">
        <f aca="true" t="shared" si="10" ref="F141:F146">D141-E141</f>
        <v>381464</v>
      </c>
      <c r="G141" s="8"/>
    </row>
    <row r="142" spans="1:7" ht="25.5">
      <c r="A142" s="9" t="s">
        <v>96</v>
      </c>
      <c r="B142" s="10" t="s">
        <v>4</v>
      </c>
      <c r="C142" s="11" t="s">
        <v>248</v>
      </c>
      <c r="D142" s="7">
        <f>D143+D144+D145+D146</f>
        <v>381464</v>
      </c>
      <c r="E142" s="7">
        <f>E143+E144+E145+E146</f>
        <v>0</v>
      </c>
      <c r="F142" s="7">
        <f t="shared" si="10"/>
        <v>381464</v>
      </c>
      <c r="G142" s="8"/>
    </row>
    <row r="143" spans="1:7" ht="12.75">
      <c r="A143" s="9" t="s">
        <v>130</v>
      </c>
      <c r="B143" s="10"/>
      <c r="C143" s="11"/>
      <c r="D143" s="7"/>
      <c r="E143" s="7"/>
      <c r="F143" s="7">
        <f t="shared" si="10"/>
        <v>0</v>
      </c>
      <c r="G143" s="8"/>
    </row>
    <row r="144" spans="1:7" ht="12.75">
      <c r="A144" s="9" t="s">
        <v>130</v>
      </c>
      <c r="B144" s="10"/>
      <c r="C144" s="11" t="s">
        <v>286</v>
      </c>
      <c r="D144" s="7">
        <v>150000</v>
      </c>
      <c r="E144" s="7"/>
      <c r="F144" s="7">
        <f t="shared" si="10"/>
        <v>150000</v>
      </c>
      <c r="G144" s="8"/>
    </row>
    <row r="145" spans="1:7" ht="12.75">
      <c r="A145" s="9" t="s">
        <v>130</v>
      </c>
      <c r="B145" s="10" t="s">
        <v>4</v>
      </c>
      <c r="C145" s="11" t="s">
        <v>249</v>
      </c>
      <c r="D145" s="7">
        <v>1464</v>
      </c>
      <c r="E145" s="7"/>
      <c r="F145" s="7">
        <f t="shared" si="10"/>
        <v>1464</v>
      </c>
      <c r="G145" s="8"/>
    </row>
    <row r="146" spans="1:7" ht="25.5">
      <c r="A146" s="9" t="s">
        <v>99</v>
      </c>
      <c r="B146" s="10"/>
      <c r="C146" s="11" t="s">
        <v>250</v>
      </c>
      <c r="D146" s="7">
        <v>230000</v>
      </c>
      <c r="E146" s="7"/>
      <c r="F146" s="7">
        <f t="shared" si="10"/>
        <v>230000</v>
      </c>
      <c r="G146" s="8"/>
    </row>
    <row r="147" spans="1:7" ht="12.75">
      <c r="A147" s="9" t="s">
        <v>131</v>
      </c>
      <c r="B147" s="10" t="s">
        <v>4</v>
      </c>
      <c r="C147" s="11" t="s">
        <v>132</v>
      </c>
      <c r="D147" s="6">
        <f>D148</f>
        <v>0</v>
      </c>
      <c r="E147" s="6">
        <f>E148</f>
        <v>0</v>
      </c>
      <c r="F147" s="7">
        <f>D147-E147</f>
        <v>0</v>
      </c>
      <c r="G147" s="8"/>
    </row>
    <row r="148" spans="1:7" ht="12.75">
      <c r="A148" s="9" t="s">
        <v>133</v>
      </c>
      <c r="B148" s="10" t="s">
        <v>4</v>
      </c>
      <c r="C148" s="11" t="s">
        <v>134</v>
      </c>
      <c r="D148" s="7">
        <f>D149</f>
        <v>0</v>
      </c>
      <c r="E148" s="7">
        <f>E149</f>
        <v>0</v>
      </c>
      <c r="F148" s="7">
        <f>D148-E148</f>
        <v>0</v>
      </c>
      <c r="G148" s="8"/>
    </row>
    <row r="149" spans="1:7" ht="25.5">
      <c r="A149" s="9" t="s">
        <v>96</v>
      </c>
      <c r="B149" s="10" t="s">
        <v>4</v>
      </c>
      <c r="C149" s="11" t="s">
        <v>135</v>
      </c>
      <c r="D149" s="7">
        <f>D150+D151+D152</f>
        <v>0</v>
      </c>
      <c r="E149" s="7">
        <f>E150+E151+E152</f>
        <v>0</v>
      </c>
      <c r="F149" s="7">
        <f>D149-E149</f>
        <v>0</v>
      </c>
      <c r="G149" s="8"/>
    </row>
    <row r="150" spans="1:7" ht="12.75">
      <c r="A150" s="9" t="s">
        <v>136</v>
      </c>
      <c r="B150" s="10" t="s">
        <v>4</v>
      </c>
      <c r="C150" s="11" t="s">
        <v>137</v>
      </c>
      <c r="D150" s="7"/>
      <c r="E150" s="7"/>
      <c r="F150" s="7"/>
      <c r="G150" s="8"/>
    </row>
    <row r="151" spans="1:7" ht="25.5">
      <c r="A151" s="9" t="s">
        <v>99</v>
      </c>
      <c r="B151" s="10" t="s">
        <v>4</v>
      </c>
      <c r="C151" s="13" t="s">
        <v>138</v>
      </c>
      <c r="D151" s="7"/>
      <c r="E151" s="7"/>
      <c r="F151" s="7"/>
      <c r="G151" s="8"/>
    </row>
    <row r="152" spans="1:7" ht="25.5">
      <c r="A152" s="9" t="s">
        <v>99</v>
      </c>
      <c r="B152" s="10" t="s">
        <v>4</v>
      </c>
      <c r="C152" s="13" t="s">
        <v>139</v>
      </c>
      <c r="D152" s="7"/>
      <c r="E152" s="7"/>
      <c r="F152" s="7"/>
      <c r="G152" s="8"/>
    </row>
    <row r="153" spans="1:7" ht="12.75" hidden="1">
      <c r="A153" s="9" t="s">
        <v>140</v>
      </c>
      <c r="B153" s="10" t="s">
        <v>4</v>
      </c>
      <c r="C153" s="11" t="s">
        <v>141</v>
      </c>
      <c r="D153" s="7"/>
      <c r="E153" s="7"/>
      <c r="F153" s="7"/>
      <c r="G153" s="8"/>
    </row>
    <row r="154" spans="1:7" ht="38.25" hidden="1">
      <c r="A154" s="9" t="s">
        <v>142</v>
      </c>
      <c r="B154" s="10" t="s">
        <v>4</v>
      </c>
      <c r="C154" s="11" t="s">
        <v>143</v>
      </c>
      <c r="D154" s="7"/>
      <c r="E154" s="7"/>
      <c r="F154" s="7"/>
      <c r="G154" s="8"/>
    </row>
    <row r="155" spans="1:7" ht="25.5" hidden="1">
      <c r="A155" s="9" t="s">
        <v>96</v>
      </c>
      <c r="B155" s="10" t="s">
        <v>4</v>
      </c>
      <c r="C155" s="11" t="s">
        <v>144</v>
      </c>
      <c r="D155" s="7"/>
      <c r="E155" s="7"/>
      <c r="F155" s="7"/>
      <c r="G155" s="8"/>
    </row>
    <row r="156" spans="1:7" ht="12.75" hidden="1">
      <c r="A156" s="9" t="s">
        <v>145</v>
      </c>
      <c r="B156" s="10" t="s">
        <v>4</v>
      </c>
      <c r="C156" s="11" t="s">
        <v>146</v>
      </c>
      <c r="D156" s="7"/>
      <c r="E156" s="7"/>
      <c r="F156" s="7"/>
      <c r="G156" s="8"/>
    </row>
    <row r="157" spans="1:7" ht="12.75" hidden="1">
      <c r="A157" s="9" t="s">
        <v>147</v>
      </c>
      <c r="B157" s="10" t="s">
        <v>4</v>
      </c>
      <c r="C157" s="11" t="s">
        <v>148</v>
      </c>
      <c r="D157" s="7"/>
      <c r="E157" s="7"/>
      <c r="F157" s="7"/>
      <c r="G157" s="8"/>
    </row>
    <row r="158" spans="1:7" ht="25.5" hidden="1">
      <c r="A158" s="9" t="s">
        <v>96</v>
      </c>
      <c r="B158" s="10" t="s">
        <v>4</v>
      </c>
      <c r="C158" s="11" t="s">
        <v>149</v>
      </c>
      <c r="D158" s="7"/>
      <c r="E158" s="7"/>
      <c r="F158" s="7"/>
      <c r="G158" s="8"/>
    </row>
    <row r="159" spans="1:7" ht="25.5" hidden="1">
      <c r="A159" s="9" t="s">
        <v>150</v>
      </c>
      <c r="B159" s="10" t="s">
        <v>4</v>
      </c>
      <c r="C159" s="11" t="s">
        <v>151</v>
      </c>
      <c r="D159" s="7"/>
      <c r="E159" s="7"/>
      <c r="F159" s="7"/>
      <c r="G159" s="8"/>
    </row>
    <row r="160" spans="1:7" ht="38.25" hidden="1">
      <c r="A160" s="9" t="s">
        <v>152</v>
      </c>
      <c r="B160" s="10" t="s">
        <v>4</v>
      </c>
      <c r="C160" s="11" t="s">
        <v>153</v>
      </c>
      <c r="D160" s="7"/>
      <c r="E160" s="7"/>
      <c r="F160" s="7"/>
      <c r="G160" s="8"/>
    </row>
    <row r="161" spans="1:7" ht="12.75" hidden="1">
      <c r="A161" s="9" t="s">
        <v>123</v>
      </c>
      <c r="B161" s="10" t="s">
        <v>4</v>
      </c>
      <c r="C161" s="11" t="s">
        <v>154</v>
      </c>
      <c r="D161" s="7"/>
      <c r="E161" s="7"/>
      <c r="F161" s="7"/>
      <c r="G161" s="8"/>
    </row>
    <row r="162" spans="1:7" ht="38.25" hidden="1">
      <c r="A162" s="9" t="s">
        <v>155</v>
      </c>
      <c r="B162" s="10" t="s">
        <v>4</v>
      </c>
      <c r="C162" s="11" t="s">
        <v>156</v>
      </c>
      <c r="D162" s="7"/>
      <c r="E162" s="7"/>
      <c r="F162" s="7"/>
      <c r="G162" s="8"/>
    </row>
    <row r="163" spans="1:7" ht="25.5" hidden="1">
      <c r="A163" s="9" t="s">
        <v>99</v>
      </c>
      <c r="B163" s="10" t="s">
        <v>4</v>
      </c>
      <c r="C163" s="11" t="s">
        <v>157</v>
      </c>
      <c r="D163" s="7"/>
      <c r="E163" s="7"/>
      <c r="F163" s="7"/>
      <c r="G163" s="8"/>
    </row>
    <row r="164" spans="1:7" ht="12.75">
      <c r="A164" s="9" t="s">
        <v>158</v>
      </c>
      <c r="B164" s="10" t="s">
        <v>4</v>
      </c>
      <c r="C164" s="11" t="s">
        <v>159</v>
      </c>
      <c r="D164" s="7"/>
      <c r="E164" s="7"/>
      <c r="F164" s="7"/>
      <c r="G164" s="8"/>
    </row>
    <row r="165" spans="1:7" ht="51">
      <c r="A165" s="9" t="s">
        <v>160</v>
      </c>
      <c r="B165" s="10" t="s">
        <v>4</v>
      </c>
      <c r="C165" s="11" t="s">
        <v>161</v>
      </c>
      <c r="D165" s="7"/>
      <c r="E165" s="7"/>
      <c r="F165" s="7"/>
      <c r="G165" s="8"/>
    </row>
    <row r="166" spans="1:7" ht="12.75">
      <c r="A166" s="9" t="s">
        <v>162</v>
      </c>
      <c r="B166" s="10" t="s">
        <v>4</v>
      </c>
      <c r="C166" s="11" t="s">
        <v>163</v>
      </c>
      <c r="D166" s="7"/>
      <c r="E166" s="7"/>
      <c r="F166" s="7"/>
      <c r="G166" s="8"/>
    </row>
    <row r="167" spans="1:7" ht="12.75">
      <c r="A167" s="9" t="s">
        <v>164</v>
      </c>
      <c r="B167" s="10" t="s">
        <v>4</v>
      </c>
      <c r="C167" s="11" t="s">
        <v>165</v>
      </c>
      <c r="D167" s="7"/>
      <c r="E167" s="7"/>
      <c r="F167" s="7"/>
      <c r="G167" s="8"/>
    </row>
    <row r="168" spans="1:7" ht="12.75">
      <c r="A168" s="9" t="s">
        <v>166</v>
      </c>
      <c r="B168" s="10" t="s">
        <v>4</v>
      </c>
      <c r="C168" s="11" t="s">
        <v>167</v>
      </c>
      <c r="D168" s="7"/>
      <c r="E168" s="7"/>
      <c r="F168" s="7"/>
      <c r="G168" s="8"/>
    </row>
    <row r="169" spans="1:7" ht="25.5">
      <c r="A169" s="9" t="s">
        <v>96</v>
      </c>
      <c r="B169" s="10" t="s">
        <v>4</v>
      </c>
      <c r="C169" s="11" t="s">
        <v>168</v>
      </c>
      <c r="D169" s="7"/>
      <c r="E169" s="7"/>
      <c r="F169" s="7"/>
      <c r="G169" s="8"/>
    </row>
    <row r="170" spans="1:7" ht="12.75">
      <c r="A170" s="9" t="s">
        <v>130</v>
      </c>
      <c r="B170" s="10" t="s">
        <v>4</v>
      </c>
      <c r="C170" s="11" t="s">
        <v>169</v>
      </c>
      <c r="D170" s="7"/>
      <c r="E170" s="7"/>
      <c r="F170" s="7"/>
      <c r="G170" s="8"/>
    </row>
    <row r="171" spans="1:7" ht="25.5">
      <c r="A171" s="9" t="s">
        <v>99</v>
      </c>
      <c r="B171" s="10" t="s">
        <v>4</v>
      </c>
      <c r="C171" s="11" t="s">
        <v>170</v>
      </c>
      <c r="D171" s="7"/>
      <c r="E171" s="7"/>
      <c r="F171" s="7"/>
      <c r="G171" s="8"/>
    </row>
    <row r="172" spans="1:7" ht="12.75">
      <c r="A172" s="9" t="s">
        <v>171</v>
      </c>
      <c r="B172" s="10" t="s">
        <v>4</v>
      </c>
      <c r="C172" s="16" t="s">
        <v>172</v>
      </c>
      <c r="D172" s="6">
        <f>D173+D180+D186+D190+D193</f>
        <v>524980</v>
      </c>
      <c r="E172" s="6">
        <f>E173+E180+E186+E190+E193</f>
        <v>224450.91999999998</v>
      </c>
      <c r="F172" s="6">
        <f>F173+F180+F186+F190+F193</f>
        <v>300529.08</v>
      </c>
      <c r="G172" s="8">
        <f>E172/D172*100</f>
        <v>42.754184921330335</v>
      </c>
    </row>
    <row r="173" spans="1:7" ht="12.75">
      <c r="A173" s="9" t="s">
        <v>173</v>
      </c>
      <c r="B173" s="10" t="s">
        <v>4</v>
      </c>
      <c r="C173" s="16" t="s">
        <v>251</v>
      </c>
      <c r="D173" s="6">
        <f>D174</f>
        <v>98000</v>
      </c>
      <c r="E173" s="6">
        <f>E174</f>
        <v>90470.92</v>
      </c>
      <c r="F173" s="6">
        <f>D173-E173</f>
        <v>7529.080000000002</v>
      </c>
      <c r="G173" s="8">
        <f>E173/D173*100</f>
        <v>92.31726530612244</v>
      </c>
    </row>
    <row r="174" spans="1:7" ht="25.5">
      <c r="A174" s="9" t="s">
        <v>96</v>
      </c>
      <c r="B174" s="10" t="s">
        <v>4</v>
      </c>
      <c r="C174" s="11" t="s">
        <v>252</v>
      </c>
      <c r="D174" s="7">
        <f>D175+D176+D177+D178+D179</f>
        <v>98000</v>
      </c>
      <c r="E174" s="7">
        <f>E175+E176+E177+E178+E179</f>
        <v>90470.92</v>
      </c>
      <c r="F174" s="7">
        <f>D174-E174</f>
        <v>7529.080000000002</v>
      </c>
      <c r="G174" s="8">
        <f>E174/D174*100</f>
        <v>92.31726530612244</v>
      </c>
    </row>
    <row r="175" spans="1:7" ht="12.75">
      <c r="A175" s="9" t="s">
        <v>174</v>
      </c>
      <c r="B175" s="10" t="s">
        <v>4</v>
      </c>
      <c r="C175" s="11" t="s">
        <v>253</v>
      </c>
      <c r="D175" s="7">
        <v>98000</v>
      </c>
      <c r="E175" s="7">
        <v>90470.92</v>
      </c>
      <c r="F175" s="7">
        <f>D175-E175</f>
        <v>7529.080000000002</v>
      </c>
      <c r="G175" s="8"/>
    </row>
    <row r="176" spans="1:7" ht="12.75">
      <c r="A176" s="9" t="s">
        <v>174</v>
      </c>
      <c r="B176" s="10" t="s">
        <v>4</v>
      </c>
      <c r="C176" s="11"/>
      <c r="D176" s="7"/>
      <c r="E176" s="7"/>
      <c r="F176" s="7">
        <f>D176-E176</f>
        <v>0</v>
      </c>
      <c r="G176" s="8" t="e">
        <f>E176/D176*100</f>
        <v>#DIV/0!</v>
      </c>
    </row>
    <row r="177" spans="1:7" ht="25.5">
      <c r="A177" s="9" t="s">
        <v>99</v>
      </c>
      <c r="B177" s="10" t="s">
        <v>4</v>
      </c>
      <c r="C177" s="13" t="s">
        <v>175</v>
      </c>
      <c r="D177" s="7"/>
      <c r="E177" s="7"/>
      <c r="F177" s="7"/>
      <c r="G177" s="8"/>
    </row>
    <row r="178" spans="1:7" ht="25.5">
      <c r="A178" s="9" t="s">
        <v>99</v>
      </c>
      <c r="B178" s="10" t="s">
        <v>4</v>
      </c>
      <c r="C178" s="13" t="s">
        <v>176</v>
      </c>
      <c r="D178" s="7"/>
      <c r="E178" s="7"/>
      <c r="F178" s="7"/>
      <c r="G178" s="8"/>
    </row>
    <row r="179" spans="1:7" ht="25.5">
      <c r="A179" s="9" t="s">
        <v>99</v>
      </c>
      <c r="B179" s="10" t="s">
        <v>4</v>
      </c>
      <c r="C179" s="13" t="s">
        <v>177</v>
      </c>
      <c r="D179" s="7"/>
      <c r="E179" s="7"/>
      <c r="F179" s="7"/>
      <c r="G179" s="8"/>
    </row>
    <row r="180" spans="1:7" ht="38.25" hidden="1">
      <c r="A180" s="9" t="s">
        <v>178</v>
      </c>
      <c r="B180" s="10" t="s">
        <v>4</v>
      </c>
      <c r="C180" s="16" t="s">
        <v>179</v>
      </c>
      <c r="D180" s="6">
        <f>D181</f>
        <v>0</v>
      </c>
      <c r="E180" s="6">
        <f>E181</f>
        <v>0</v>
      </c>
      <c r="F180" s="6">
        <f>D180-E180</f>
        <v>0</v>
      </c>
      <c r="G180" s="8"/>
    </row>
    <row r="181" spans="1:7" ht="25.5" hidden="1">
      <c r="A181" s="9" t="s">
        <v>96</v>
      </c>
      <c r="B181" s="10" t="s">
        <v>4</v>
      </c>
      <c r="C181" s="11" t="s">
        <v>180</v>
      </c>
      <c r="D181" s="7">
        <f>D182+D183+D184+D185</f>
        <v>0</v>
      </c>
      <c r="E181" s="7">
        <f>E182+E183+E184+E185</f>
        <v>0</v>
      </c>
      <c r="F181" s="7">
        <f>D181-E181</f>
        <v>0</v>
      </c>
      <c r="G181" s="8"/>
    </row>
    <row r="182" spans="1:7" ht="25.5" hidden="1">
      <c r="A182" s="9" t="s">
        <v>181</v>
      </c>
      <c r="B182" s="10" t="s">
        <v>4</v>
      </c>
      <c r="C182" s="11" t="s">
        <v>182</v>
      </c>
      <c r="D182" s="7"/>
      <c r="E182" s="7"/>
      <c r="F182" s="7"/>
      <c r="G182" s="8"/>
    </row>
    <row r="183" spans="1:7" ht="25.5" hidden="1">
      <c r="A183" s="9" t="s">
        <v>99</v>
      </c>
      <c r="B183" s="10" t="s">
        <v>4</v>
      </c>
      <c r="C183" s="11" t="s">
        <v>183</v>
      </c>
      <c r="D183" s="7"/>
      <c r="E183" s="7"/>
      <c r="F183" s="7"/>
      <c r="G183" s="8">
        <v>100</v>
      </c>
    </row>
    <row r="184" spans="1:7" ht="25.5" hidden="1">
      <c r="A184" s="9" t="s">
        <v>99</v>
      </c>
      <c r="B184" s="10" t="s">
        <v>4</v>
      </c>
      <c r="C184" s="11" t="s">
        <v>184</v>
      </c>
      <c r="D184" s="7"/>
      <c r="E184" s="7"/>
      <c r="F184" s="7"/>
      <c r="G184" s="8"/>
    </row>
    <row r="185" spans="1:7" ht="25.5" hidden="1">
      <c r="A185" s="9" t="s">
        <v>99</v>
      </c>
      <c r="B185" s="10" t="s">
        <v>4</v>
      </c>
      <c r="C185" s="11" t="s">
        <v>185</v>
      </c>
      <c r="D185" s="7"/>
      <c r="E185" s="7"/>
      <c r="F185" s="7"/>
      <c r="G185" s="8"/>
    </row>
    <row r="186" spans="1:7" ht="12.75" hidden="1">
      <c r="A186" s="9" t="s">
        <v>186</v>
      </c>
      <c r="B186" s="10" t="s">
        <v>4</v>
      </c>
      <c r="C186" s="16" t="s">
        <v>187</v>
      </c>
      <c r="D186" s="6">
        <f>D187</f>
        <v>0</v>
      </c>
      <c r="E186" s="6">
        <f>E187</f>
        <v>0</v>
      </c>
      <c r="F186" s="6">
        <f>F187</f>
        <v>0</v>
      </c>
      <c r="G186" s="8"/>
    </row>
    <row r="187" spans="1:7" ht="25.5" hidden="1">
      <c r="A187" s="9" t="s">
        <v>96</v>
      </c>
      <c r="B187" s="10" t="s">
        <v>4</v>
      </c>
      <c r="C187" s="11" t="s">
        <v>188</v>
      </c>
      <c r="D187" s="15">
        <f>D188+D189</f>
        <v>0</v>
      </c>
      <c r="E187" s="15">
        <f>E188+E189</f>
        <v>0</v>
      </c>
      <c r="F187" s="15">
        <f>F188+F189</f>
        <v>0</v>
      </c>
      <c r="G187" s="8"/>
    </row>
    <row r="188" spans="1:7" ht="12.75" hidden="1">
      <c r="A188" s="9" t="s">
        <v>136</v>
      </c>
      <c r="B188" s="10" t="s">
        <v>4</v>
      </c>
      <c r="C188" s="11" t="s">
        <v>189</v>
      </c>
      <c r="D188" s="7"/>
      <c r="E188" s="7"/>
      <c r="F188" s="7"/>
      <c r="G188" s="8"/>
    </row>
    <row r="189" spans="1:7" ht="25.5" hidden="1">
      <c r="A189" s="9" t="s">
        <v>99</v>
      </c>
      <c r="B189" s="10" t="s">
        <v>4</v>
      </c>
      <c r="C189" s="11" t="s">
        <v>190</v>
      </c>
      <c r="D189" s="7"/>
      <c r="E189" s="7"/>
      <c r="F189" s="7"/>
      <c r="G189" s="8"/>
    </row>
    <row r="190" spans="1:7" ht="12.75" hidden="1">
      <c r="A190" s="9" t="s">
        <v>191</v>
      </c>
      <c r="B190" s="10" t="s">
        <v>4</v>
      </c>
      <c r="C190" s="16" t="s">
        <v>192</v>
      </c>
      <c r="D190" s="6">
        <f aca="true" t="shared" si="11" ref="D190:F191">D191</f>
        <v>0</v>
      </c>
      <c r="E190" s="6">
        <f t="shared" si="11"/>
        <v>0</v>
      </c>
      <c r="F190" s="6">
        <f t="shared" si="11"/>
        <v>0</v>
      </c>
      <c r="G190" s="8"/>
    </row>
    <row r="191" spans="1:7" ht="25.5" hidden="1">
      <c r="A191" s="9" t="s">
        <v>96</v>
      </c>
      <c r="B191" s="10" t="s">
        <v>4</v>
      </c>
      <c r="C191" s="11" t="s">
        <v>193</v>
      </c>
      <c r="D191" s="7">
        <f t="shared" si="11"/>
        <v>0</v>
      </c>
      <c r="E191" s="7">
        <f t="shared" si="11"/>
        <v>0</v>
      </c>
      <c r="F191" s="7">
        <f t="shared" si="11"/>
        <v>0</v>
      </c>
      <c r="G191" s="8"/>
    </row>
    <row r="192" spans="1:7" ht="25.5" hidden="1">
      <c r="A192" s="9" t="s">
        <v>194</v>
      </c>
      <c r="B192" s="10" t="s">
        <v>4</v>
      </c>
      <c r="C192" s="11" t="s">
        <v>195</v>
      </c>
      <c r="D192" s="7"/>
      <c r="E192" s="7"/>
      <c r="F192" s="7"/>
      <c r="G192" s="8"/>
    </row>
    <row r="193" spans="1:7" ht="25.5">
      <c r="A193" s="3" t="s">
        <v>196</v>
      </c>
      <c r="B193" s="4" t="s">
        <v>4</v>
      </c>
      <c r="C193" s="16" t="s">
        <v>197</v>
      </c>
      <c r="D193" s="6">
        <f>D194</f>
        <v>426980</v>
      </c>
      <c r="E193" s="6">
        <f>E194</f>
        <v>133980</v>
      </c>
      <c r="F193" s="6">
        <f>D193-E193</f>
        <v>293000</v>
      </c>
      <c r="G193" s="8">
        <f>E193/D193*100</f>
        <v>31.378518900182677</v>
      </c>
    </row>
    <row r="194" spans="1:7" ht="25.5">
      <c r="A194" s="9" t="s">
        <v>96</v>
      </c>
      <c r="B194" s="10" t="s">
        <v>4</v>
      </c>
      <c r="C194" s="11" t="s">
        <v>252</v>
      </c>
      <c r="D194" s="6">
        <f>D195+D196+D197+D198+D199+D200+D201+D202</f>
        <v>426980</v>
      </c>
      <c r="E194" s="6">
        <f>E195+E196+E197+E198+E199+E200+E201+E202+E203+E204+E205+E206+E207+E208+E209</f>
        <v>133980</v>
      </c>
      <c r="F194" s="7">
        <f>D194-E194</f>
        <v>293000</v>
      </c>
      <c r="G194" s="8">
        <f>E194/D194*100</f>
        <v>31.378518900182677</v>
      </c>
    </row>
    <row r="195" spans="1:7" ht="12.75">
      <c r="A195" s="9" t="s">
        <v>117</v>
      </c>
      <c r="B195" s="10" t="s">
        <v>4</v>
      </c>
      <c r="C195" s="11" t="s">
        <v>252</v>
      </c>
      <c r="D195" s="7"/>
      <c r="E195" s="7"/>
      <c r="F195" s="7">
        <f aca="true" t="shared" si="12" ref="F195:F258">D195-E195</f>
        <v>0</v>
      </c>
      <c r="G195" s="8"/>
    </row>
    <row r="196" spans="1:7" ht="25.5">
      <c r="A196" s="9" t="s">
        <v>99</v>
      </c>
      <c r="B196" s="10" t="s">
        <v>4</v>
      </c>
      <c r="C196" s="13" t="s">
        <v>268</v>
      </c>
      <c r="D196" s="7">
        <v>70000</v>
      </c>
      <c r="E196" s="7"/>
      <c r="F196" s="7">
        <f t="shared" si="12"/>
        <v>70000</v>
      </c>
      <c r="G196" s="8"/>
    </row>
    <row r="197" spans="1:7" ht="25.5">
      <c r="A197" s="9" t="s">
        <v>99</v>
      </c>
      <c r="B197" s="10" t="s">
        <v>4</v>
      </c>
      <c r="C197" s="13" t="s">
        <v>271</v>
      </c>
      <c r="D197" s="7">
        <v>26980</v>
      </c>
      <c r="E197" s="7">
        <v>6980</v>
      </c>
      <c r="F197" s="7">
        <f t="shared" si="12"/>
        <v>20000</v>
      </c>
      <c r="G197" s="8"/>
    </row>
    <row r="198" spans="1:7" ht="25.5">
      <c r="A198" s="9" t="s">
        <v>99</v>
      </c>
      <c r="B198" s="10" t="s">
        <v>4</v>
      </c>
      <c r="C198" s="13"/>
      <c r="D198" s="7"/>
      <c r="E198" s="7"/>
      <c r="F198" s="7"/>
      <c r="G198" s="8"/>
    </row>
    <row r="199" spans="1:7" ht="25.5">
      <c r="A199" s="9" t="s">
        <v>99</v>
      </c>
      <c r="B199" s="10" t="s">
        <v>4</v>
      </c>
      <c r="C199" s="13"/>
      <c r="D199" s="7"/>
      <c r="E199" s="7"/>
      <c r="F199" s="7"/>
      <c r="G199" s="8"/>
    </row>
    <row r="200" spans="1:7" ht="25.5">
      <c r="A200" s="9" t="s">
        <v>99</v>
      </c>
      <c r="B200" s="10" t="s">
        <v>4</v>
      </c>
      <c r="C200" s="13" t="s">
        <v>267</v>
      </c>
      <c r="D200" s="7">
        <v>30000</v>
      </c>
      <c r="E200" s="7"/>
      <c r="F200" s="7">
        <f t="shared" si="12"/>
        <v>30000</v>
      </c>
      <c r="G200" s="8"/>
    </row>
    <row r="201" spans="1:7" ht="25.5">
      <c r="A201" s="9" t="s">
        <v>99</v>
      </c>
      <c r="B201" s="10"/>
      <c r="C201" s="13" t="s">
        <v>266</v>
      </c>
      <c r="D201" s="7">
        <v>240000</v>
      </c>
      <c r="E201" s="7">
        <v>100000</v>
      </c>
      <c r="F201" s="7">
        <f t="shared" si="12"/>
        <v>140000</v>
      </c>
      <c r="G201" s="8"/>
    </row>
    <row r="202" spans="1:7" ht="25.5">
      <c r="A202" s="9" t="s">
        <v>99</v>
      </c>
      <c r="B202" s="10"/>
      <c r="C202" s="13" t="s">
        <v>254</v>
      </c>
      <c r="D202" s="7">
        <v>60000</v>
      </c>
      <c r="E202" s="7">
        <v>27000</v>
      </c>
      <c r="F202" s="7">
        <f t="shared" si="12"/>
        <v>33000</v>
      </c>
      <c r="G202" s="8"/>
    </row>
    <row r="203" spans="1:7" ht="12.75" hidden="1">
      <c r="A203" s="9"/>
      <c r="B203" s="10"/>
      <c r="C203" s="13"/>
      <c r="D203" s="7"/>
      <c r="E203" s="7"/>
      <c r="F203" s="7">
        <f t="shared" si="12"/>
        <v>0</v>
      </c>
      <c r="G203" s="8"/>
    </row>
    <row r="204" spans="1:7" ht="12.75" hidden="1">
      <c r="A204" s="9"/>
      <c r="B204" s="10"/>
      <c r="C204" s="13"/>
      <c r="D204" s="7"/>
      <c r="E204" s="7"/>
      <c r="F204" s="7">
        <f t="shared" si="12"/>
        <v>0</v>
      </c>
      <c r="G204" s="8"/>
    </row>
    <row r="205" spans="1:7" ht="12.75" hidden="1">
      <c r="A205" s="9"/>
      <c r="B205" s="10"/>
      <c r="C205" s="13"/>
      <c r="D205" s="7"/>
      <c r="E205" s="7"/>
      <c r="F205" s="7">
        <f t="shared" si="12"/>
        <v>0</v>
      </c>
      <c r="G205" s="8"/>
    </row>
    <row r="206" spans="1:7" ht="12.75" hidden="1">
      <c r="A206" s="9"/>
      <c r="B206" s="10"/>
      <c r="C206" s="13"/>
      <c r="D206" s="7"/>
      <c r="E206" s="7"/>
      <c r="F206" s="7">
        <f t="shared" si="12"/>
        <v>0</v>
      </c>
      <c r="G206" s="8"/>
    </row>
    <row r="207" spans="1:7" ht="12.75" hidden="1">
      <c r="A207" s="9"/>
      <c r="B207" s="10"/>
      <c r="C207" s="13"/>
      <c r="D207" s="7"/>
      <c r="E207" s="7"/>
      <c r="F207" s="7">
        <f t="shared" si="12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12"/>
        <v>0</v>
      </c>
      <c r="G208" s="8"/>
    </row>
    <row r="209" spans="1:7" ht="12.75" hidden="1">
      <c r="A209" s="9"/>
      <c r="B209" s="10"/>
      <c r="C209" s="13"/>
      <c r="D209" s="7"/>
      <c r="E209" s="7"/>
      <c r="F209" s="7">
        <f t="shared" si="12"/>
        <v>0</v>
      </c>
      <c r="G209" s="8"/>
    </row>
    <row r="210" spans="1:7" ht="12.75" hidden="1">
      <c r="A210" s="9"/>
      <c r="B210" s="10"/>
      <c r="C210" s="11"/>
      <c r="D210" s="7"/>
      <c r="E210" s="7"/>
      <c r="F210" s="7">
        <f t="shared" si="12"/>
        <v>0</v>
      </c>
      <c r="G210" s="8"/>
    </row>
    <row r="211" spans="1:7" ht="12.75" hidden="1">
      <c r="A211" s="9"/>
      <c r="B211" s="10"/>
      <c r="C211" s="11"/>
      <c r="D211" s="7"/>
      <c r="E211" s="7"/>
      <c r="F211" s="7">
        <f t="shared" si="12"/>
        <v>0</v>
      </c>
      <c r="G211" s="8"/>
    </row>
    <row r="212" spans="1:7" ht="12.75" hidden="1">
      <c r="A212" s="9"/>
      <c r="B212" s="10"/>
      <c r="C212" s="11"/>
      <c r="D212" s="7"/>
      <c r="E212" s="7"/>
      <c r="F212" s="7">
        <f t="shared" si="12"/>
        <v>0</v>
      </c>
      <c r="G212" s="8"/>
    </row>
    <row r="213" spans="1:7" ht="12.75" hidden="1">
      <c r="A213" s="9"/>
      <c r="B213" s="10"/>
      <c r="C213" s="11"/>
      <c r="D213" s="7"/>
      <c r="E213" s="7"/>
      <c r="F213" s="7">
        <f t="shared" si="12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12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12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12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12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12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12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12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2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2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2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2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2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2"/>
        <v>0</v>
      </c>
      <c r="G226" s="8"/>
    </row>
    <row r="227" spans="1:7" ht="12.75" hidden="1">
      <c r="A227" s="9"/>
      <c r="B227" s="10"/>
      <c r="C227" s="11"/>
      <c r="D227" s="7"/>
      <c r="E227" s="7"/>
      <c r="F227" s="7">
        <f t="shared" si="12"/>
        <v>0</v>
      </c>
      <c r="G227" s="8"/>
    </row>
    <row r="228" spans="1:7" ht="12.75" hidden="1">
      <c r="A228" s="9"/>
      <c r="B228" s="10"/>
      <c r="C228" s="11"/>
      <c r="D228" s="7"/>
      <c r="E228" s="7"/>
      <c r="F228" s="7">
        <f t="shared" si="12"/>
        <v>0</v>
      </c>
      <c r="G228" s="8"/>
    </row>
    <row r="229" spans="1:7" ht="12.75" hidden="1">
      <c r="A229" s="9"/>
      <c r="B229" s="10"/>
      <c r="C229" s="11"/>
      <c r="D229" s="7"/>
      <c r="E229" s="7"/>
      <c r="F229" s="7">
        <f t="shared" si="12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2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12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12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2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2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12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12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2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2"/>
        <v>0</v>
      </c>
      <c r="G238" s="8"/>
    </row>
    <row r="239" spans="1:7" ht="12.75" hidden="1">
      <c r="A239" s="9"/>
      <c r="B239" s="10"/>
      <c r="C239" s="11"/>
      <c r="D239" s="7"/>
      <c r="E239" s="7"/>
      <c r="F239" s="7">
        <f t="shared" si="12"/>
        <v>0</v>
      </c>
      <c r="G239" s="8"/>
    </row>
    <row r="240" spans="1:7" ht="12.75" hidden="1">
      <c r="A240" s="9"/>
      <c r="B240" s="10"/>
      <c r="C240" s="11"/>
      <c r="D240" s="7"/>
      <c r="E240" s="7"/>
      <c r="F240" s="7">
        <f t="shared" si="12"/>
        <v>0</v>
      </c>
      <c r="G240" s="8"/>
    </row>
    <row r="241" spans="1:7" ht="12.75" hidden="1">
      <c r="A241" s="9"/>
      <c r="B241" s="10"/>
      <c r="C241" s="11"/>
      <c r="D241" s="7"/>
      <c r="E241" s="7"/>
      <c r="F241" s="7">
        <f t="shared" si="12"/>
        <v>0</v>
      </c>
      <c r="G241" s="8"/>
    </row>
    <row r="242" spans="1:7" ht="12.75" hidden="1">
      <c r="A242" s="9"/>
      <c r="B242" s="10"/>
      <c r="C242" s="11"/>
      <c r="D242" s="7"/>
      <c r="E242" s="7"/>
      <c r="F242" s="7">
        <f t="shared" si="12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12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12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12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2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2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2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2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2"/>
        <v>0</v>
      </c>
      <c r="G250" s="8"/>
    </row>
    <row r="251" spans="1:7" ht="12.75" hidden="1">
      <c r="A251" s="3"/>
      <c r="B251" s="4"/>
      <c r="C251" s="5"/>
      <c r="D251" s="6"/>
      <c r="E251" s="6"/>
      <c r="F251" s="7">
        <f t="shared" si="12"/>
        <v>0</v>
      </c>
      <c r="G251" s="8"/>
    </row>
    <row r="252" spans="1:7" ht="12.75" hidden="1">
      <c r="A252" s="3"/>
      <c r="B252" s="4"/>
      <c r="C252" s="5"/>
      <c r="D252" s="6"/>
      <c r="E252" s="6"/>
      <c r="F252" s="7">
        <f t="shared" si="12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2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2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12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2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2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 t="shared" si="12"/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>D259-E259</f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>D260-E260</f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>D261-E261</f>
        <v>0</v>
      </c>
      <c r="G261" s="8"/>
    </row>
    <row r="262" spans="1:7" ht="25.5">
      <c r="A262" s="3" t="s">
        <v>206</v>
      </c>
      <c r="B262" s="4" t="s">
        <v>207</v>
      </c>
      <c r="C262" s="5" t="s">
        <v>4</v>
      </c>
      <c r="D262" s="6"/>
      <c r="E262" s="6"/>
      <c r="F262" s="6"/>
      <c r="G262" s="8"/>
    </row>
    <row r="263" spans="1:7" ht="12.75">
      <c r="A263" s="3" t="s">
        <v>208</v>
      </c>
      <c r="B263" s="4" t="s">
        <v>209</v>
      </c>
      <c r="C263" s="5" t="s">
        <v>210</v>
      </c>
      <c r="D263" s="6"/>
      <c r="E263" s="6">
        <v>82385.93</v>
      </c>
      <c r="F263" s="6"/>
      <c r="G263" s="8"/>
    </row>
    <row r="264" spans="1:7" ht="12.75">
      <c r="A264" s="3" t="s">
        <v>211</v>
      </c>
      <c r="B264" s="4" t="s">
        <v>212</v>
      </c>
      <c r="C264" s="5" t="s">
        <v>213</v>
      </c>
      <c r="D264" s="6"/>
      <c r="E264" s="6">
        <f>E263+E10-E68</f>
        <v>190300.8799999999</v>
      </c>
      <c r="F264" s="6"/>
      <c r="G264" s="8"/>
    </row>
    <row r="265" spans="1:7" ht="12.75">
      <c r="A265" s="3" t="s">
        <v>214</v>
      </c>
      <c r="B265" s="4" t="s">
        <v>215</v>
      </c>
      <c r="C265" s="5" t="s">
        <v>4</v>
      </c>
      <c r="D265" s="6"/>
      <c r="E265" s="6"/>
      <c r="F265" s="6"/>
      <c r="G265" s="8"/>
    </row>
    <row r="266" spans="4:7" ht="12.75">
      <c r="D266" s="17"/>
      <c r="E266" s="17"/>
      <c r="F266" s="17"/>
      <c r="G266" s="17"/>
    </row>
    <row r="267" spans="4:7" ht="12.75">
      <c r="D267" s="17" t="s">
        <v>216</v>
      </c>
      <c r="E267" s="17"/>
      <c r="F267" s="17"/>
      <c r="G267" s="17"/>
    </row>
    <row r="268" spans="1:8" ht="12.75">
      <c r="A268" s="30" t="s">
        <v>217</v>
      </c>
      <c r="B268" s="30"/>
      <c r="C268" s="19"/>
      <c r="D268" s="19"/>
      <c r="E268" s="19"/>
      <c r="F268" s="19"/>
      <c r="G268" s="19"/>
      <c r="H268" s="19"/>
    </row>
    <row r="269" spans="1:8" ht="12.75">
      <c r="A269" s="18" t="s">
        <v>218</v>
      </c>
      <c r="B269" s="1"/>
      <c r="C269" s="1"/>
      <c r="D269" s="1"/>
      <c r="E269" s="1"/>
      <c r="F269" s="1"/>
      <c r="G269" s="1"/>
      <c r="H269" s="1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</sheetData>
  <mergeCells count="9">
    <mergeCell ref="A268:B268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9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7"/>
      <c r="B1" s="28"/>
      <c r="C1" s="28"/>
      <c r="D1" s="28"/>
      <c r="E1" s="28"/>
      <c r="F1" s="28"/>
      <c r="G1" s="28"/>
    </row>
    <row r="2" spans="1:7" ht="12.75">
      <c r="A2" s="29" t="s">
        <v>0</v>
      </c>
      <c r="B2" s="26"/>
      <c r="C2" s="26"/>
      <c r="D2" s="26"/>
      <c r="E2" s="26"/>
      <c r="F2" s="26"/>
      <c r="G2" s="26"/>
    </row>
    <row r="3" spans="1:7" ht="12.75">
      <c r="A3" s="23" t="s">
        <v>1</v>
      </c>
      <c r="B3" s="24"/>
      <c r="C3" s="24"/>
      <c r="D3" s="24"/>
      <c r="E3" s="24"/>
      <c r="F3" s="24"/>
      <c r="G3" s="24"/>
    </row>
    <row r="4" spans="1:7" ht="12.75">
      <c r="A4" s="23" t="s">
        <v>2</v>
      </c>
      <c r="B4" s="24"/>
      <c r="C4" s="24"/>
      <c r="D4" s="24"/>
      <c r="E4" s="24"/>
      <c r="F4" s="24"/>
      <c r="G4" s="24"/>
    </row>
    <row r="5" spans="1:7" ht="12.75">
      <c r="A5" s="23" t="s">
        <v>3</v>
      </c>
      <c r="B5" s="24"/>
      <c r="C5" s="24"/>
      <c r="D5" s="24"/>
      <c r="E5" s="24"/>
      <c r="F5" s="24"/>
      <c r="G5" s="24"/>
    </row>
    <row r="6" spans="1:7" ht="12.75">
      <c r="A6" s="23" t="s">
        <v>288</v>
      </c>
      <c r="B6" s="24"/>
      <c r="C6" s="24"/>
      <c r="D6" s="24"/>
      <c r="E6" s="24"/>
      <c r="F6" s="24"/>
      <c r="G6" s="24"/>
    </row>
    <row r="7" spans="1:7" ht="12.75">
      <c r="A7" s="23" t="s">
        <v>4</v>
      </c>
      <c r="B7" s="24"/>
      <c r="C7" s="24"/>
      <c r="D7" s="24"/>
      <c r="E7" s="24"/>
      <c r="F7" s="24"/>
      <c r="G7" s="24"/>
    </row>
    <row r="8" spans="1:7" ht="12.75">
      <c r="A8" s="25" t="s">
        <v>5</v>
      </c>
      <c r="B8" s="26"/>
      <c r="C8" s="26"/>
      <c r="D8" s="26"/>
      <c r="E8" s="26"/>
      <c r="F8" s="26"/>
      <c r="G8" s="26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</f>
        <v>2957949</v>
      </c>
      <c r="E10" s="6">
        <f>E13+E17+E18+E19+E20+E21+E22+E23+E24+E26+E27+E28+E29+E30+E31+E32+E33+E34+E35+E36+E40+E44+E48+E50+E51+E52+E53+E56+E57+E58+E59+E60+E61+E62+E64+E63+E65+E66+E67</f>
        <v>1457797.08</v>
      </c>
      <c r="F10" s="7">
        <f>D10-E10</f>
        <v>1500151.92</v>
      </c>
      <c r="G10" s="8">
        <f>E10/D10*100</f>
        <v>49.28405053636828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128271.5</v>
      </c>
      <c r="F13" s="7">
        <f>D13-E13</f>
        <v>145728.5</v>
      </c>
      <c r="G13" s="12">
        <f>E13/D13*100</f>
        <v>46.81441605839416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128271.5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/>
      <c r="F20" s="7">
        <f t="shared" si="0"/>
        <v>0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-0.1</v>
      </c>
      <c r="F21" s="7">
        <f t="shared" si="0"/>
        <v>0.1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350</v>
      </c>
      <c r="F22" s="7">
        <f t="shared" si="0"/>
        <v>-350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220</v>
      </c>
      <c r="B25" s="10"/>
      <c r="C25" s="11" t="s">
        <v>221</v>
      </c>
      <c r="D25" s="7">
        <f>D26+D27+D28+D29</f>
        <v>380000</v>
      </c>
      <c r="E25" s="7">
        <f>E26+E27+E28+E29</f>
        <v>123709.29000000001</v>
      </c>
      <c r="F25" s="7">
        <f>F26+F27+F28+F29</f>
        <v>0</v>
      </c>
      <c r="G25" s="7">
        <f>G26+G27+G28+G29</f>
        <v>0</v>
      </c>
    </row>
    <row r="26" spans="1:7" ht="12.75">
      <c r="A26" s="9" t="s">
        <v>220</v>
      </c>
      <c r="B26" s="10"/>
      <c r="C26" s="11" t="s">
        <v>222</v>
      </c>
      <c r="D26" s="7"/>
      <c r="E26" s="7">
        <v>48856.31</v>
      </c>
      <c r="F26" s="7"/>
      <c r="G26" s="8"/>
    </row>
    <row r="27" spans="1:7" ht="12.75">
      <c r="A27" s="9" t="s">
        <v>220</v>
      </c>
      <c r="B27" s="10"/>
      <c r="C27" s="11" t="s">
        <v>223</v>
      </c>
      <c r="D27" s="7"/>
      <c r="E27" s="7">
        <v>977.67</v>
      </c>
      <c r="F27" s="7"/>
      <c r="G27" s="8"/>
    </row>
    <row r="28" spans="1:7" ht="12.75">
      <c r="A28" s="9" t="s">
        <v>220</v>
      </c>
      <c r="B28" s="10"/>
      <c r="C28" s="11" t="s">
        <v>224</v>
      </c>
      <c r="D28" s="7">
        <v>380000</v>
      </c>
      <c r="E28" s="7">
        <v>73872.85</v>
      </c>
      <c r="F28" s="7"/>
      <c r="G28" s="8"/>
    </row>
    <row r="29" spans="1:7" ht="12.75">
      <c r="A29" s="9" t="s">
        <v>220</v>
      </c>
      <c r="B29" s="10"/>
      <c r="C29" s="11" t="s">
        <v>225</v>
      </c>
      <c r="D29" s="7"/>
      <c r="E29" s="7">
        <v>2.46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>
        <v>421.5</v>
      </c>
      <c r="F30" s="7">
        <f t="shared" si="0"/>
        <v>4578.5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/>
      <c r="F31" s="7">
        <f t="shared" si="0"/>
        <v>0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12979.38</v>
      </c>
      <c r="F36" s="7">
        <f t="shared" si="0"/>
        <v>163020.62</v>
      </c>
      <c r="G36" s="12">
        <f>E36/D36*100</f>
        <v>7.374647727272726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12037.82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941.56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19838.62</v>
      </c>
      <c r="F40" s="7">
        <f t="shared" si="0"/>
        <v>133161.38</v>
      </c>
      <c r="G40" s="12">
        <f>E40/D40*100</f>
        <v>12.966418300653595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17747.3</v>
      </c>
      <c r="F41" s="7"/>
      <c r="G41" s="8"/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2091.32</v>
      </c>
      <c r="F42" s="7"/>
      <c r="G42" s="8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8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62338.75</v>
      </c>
      <c r="F44" s="7">
        <f>D44-E44</f>
        <v>100661.25</v>
      </c>
      <c r="G44" s="8"/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62338.75</v>
      </c>
      <c r="F45" s="7"/>
      <c r="G45" s="8"/>
    </row>
    <row r="46" spans="1:7" ht="76.5">
      <c r="A46" s="9" t="s">
        <v>49</v>
      </c>
      <c r="B46" s="10" t="s">
        <v>4</v>
      </c>
      <c r="C46" s="11" t="s">
        <v>52</v>
      </c>
      <c r="D46" s="7"/>
      <c r="E46" s="7"/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6860</v>
      </c>
      <c r="F48" s="7">
        <f aca="true" t="shared" si="1" ref="F48:F53">D48-E48</f>
        <v>8140</v>
      </c>
      <c r="G48" s="12">
        <f>E48/D48*100</f>
        <v>45.733333333333334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6860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49808.43</v>
      </c>
      <c r="F53" s="7">
        <f t="shared" si="1"/>
        <v>-19808.43</v>
      </c>
      <c r="G53" s="12">
        <f>E53/D53*100</f>
        <v>166.02810000000002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49808.43</v>
      </c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1050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4375.26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>
        <v>36835.95</v>
      </c>
      <c r="F59" s="7">
        <f>D59-E59</f>
        <v>-36835.95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>
        <v>31905</v>
      </c>
      <c r="F60" s="7"/>
      <c r="G60" s="8"/>
    </row>
    <row r="61" spans="1:7" ht="12.75">
      <c r="A61" s="9" t="s">
        <v>77</v>
      </c>
      <c r="B61" s="10"/>
      <c r="C61" s="11" t="s">
        <v>78</v>
      </c>
      <c r="D61" s="7">
        <v>0</v>
      </c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579895.5</v>
      </c>
      <c r="F62" s="7"/>
      <c r="G62" s="12"/>
    </row>
    <row r="63" spans="1:7" ht="27" customHeight="1">
      <c r="A63" s="9" t="s">
        <v>81</v>
      </c>
      <c r="B63" s="10" t="s">
        <v>4</v>
      </c>
      <c r="C63" s="11" t="s">
        <v>82</v>
      </c>
      <c r="D63" s="7"/>
      <c r="E63" s="7"/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179158</v>
      </c>
      <c r="F64" s="7">
        <f>D64-E64</f>
        <v>0</v>
      </c>
      <c r="G64" s="12">
        <f>E64/D64*100</f>
        <v>100</v>
      </c>
    </row>
    <row r="65" spans="1:7" ht="25.5">
      <c r="A65" s="9" t="s">
        <v>85</v>
      </c>
      <c r="B65" s="10" t="s">
        <v>4</v>
      </c>
      <c r="C65" s="11" t="s">
        <v>287</v>
      </c>
      <c r="D65" s="7">
        <v>20000</v>
      </c>
      <c r="E65" s="7">
        <v>20000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200000</v>
      </c>
      <c r="F66" s="7">
        <v>0</v>
      </c>
      <c r="G66" s="12">
        <f>E66/D66*100</f>
        <v>50</v>
      </c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 t="s">
        <v>89</v>
      </c>
      <c r="B68" s="4" t="s">
        <v>90</v>
      </c>
      <c r="C68" s="5" t="s">
        <v>91</v>
      </c>
      <c r="D68" s="6">
        <f>D69+D74+D112+D116+D132+D140+D147+D172</f>
        <v>2979949</v>
      </c>
      <c r="E68" s="6">
        <f>E69+E74+E112+E116+E132+E140+E147+E172</f>
        <v>1463858.33</v>
      </c>
      <c r="F68" s="6">
        <f>D68-E68</f>
        <v>1516090.67</v>
      </c>
      <c r="G68" s="8">
        <f aca="true" t="shared" si="2" ref="G68:G77">E68/D68*100</f>
        <v>49.123603457643064</v>
      </c>
    </row>
    <row r="69" spans="1:7" ht="38.25">
      <c r="A69" s="9" t="s">
        <v>92</v>
      </c>
      <c r="B69" s="10" t="s">
        <v>4</v>
      </c>
      <c r="C69" s="11" t="s">
        <v>93</v>
      </c>
      <c r="D69" s="6">
        <f>D70</f>
        <v>443598</v>
      </c>
      <c r="E69" s="6">
        <f>E70</f>
        <v>265765.9</v>
      </c>
      <c r="F69" s="6">
        <f>D69-E69</f>
        <v>177832.09999999998</v>
      </c>
      <c r="G69" s="8">
        <f t="shared" si="2"/>
        <v>59.911428816180425</v>
      </c>
    </row>
    <row r="70" spans="1:7" ht="12.75">
      <c r="A70" s="9" t="s">
        <v>94</v>
      </c>
      <c r="B70" s="10" t="s">
        <v>4</v>
      </c>
      <c r="C70" s="14" t="s">
        <v>95</v>
      </c>
      <c r="D70" s="7">
        <f>D71</f>
        <v>443598</v>
      </c>
      <c r="E70" s="7">
        <f>E71</f>
        <v>265765.9</v>
      </c>
      <c r="F70" s="7">
        <f aca="true" t="shared" si="3" ref="F70:F78">D70-E70</f>
        <v>177832.09999999998</v>
      </c>
      <c r="G70" s="12">
        <f t="shared" si="2"/>
        <v>59.911428816180425</v>
      </c>
    </row>
    <row r="71" spans="1:7" ht="25.5">
      <c r="A71" s="9" t="s">
        <v>96</v>
      </c>
      <c r="B71" s="10" t="s">
        <v>4</v>
      </c>
      <c r="C71" s="14" t="s">
        <v>97</v>
      </c>
      <c r="D71" s="7">
        <f>D72+D73</f>
        <v>443598</v>
      </c>
      <c r="E71" s="7">
        <f>E72+E73</f>
        <v>265765.9</v>
      </c>
      <c r="F71" s="7">
        <f t="shared" si="3"/>
        <v>177832.09999999998</v>
      </c>
      <c r="G71" s="12">
        <f t="shared" si="2"/>
        <v>59.911428816180425</v>
      </c>
    </row>
    <row r="72" spans="1:7" ht="12.75">
      <c r="A72" s="9" t="s">
        <v>98</v>
      </c>
      <c r="B72" s="10" t="s">
        <v>4</v>
      </c>
      <c r="C72" s="14" t="s">
        <v>226</v>
      </c>
      <c r="D72" s="7">
        <v>340705</v>
      </c>
      <c r="E72" s="7">
        <v>205744.4</v>
      </c>
      <c r="F72" s="7">
        <f t="shared" si="3"/>
        <v>134960.6</v>
      </c>
      <c r="G72" s="12">
        <f t="shared" si="2"/>
        <v>60.38784285525601</v>
      </c>
    </row>
    <row r="73" spans="1:7" ht="25.5">
      <c r="A73" s="9" t="s">
        <v>99</v>
      </c>
      <c r="B73" s="10" t="s">
        <v>4</v>
      </c>
      <c r="C73" s="14" t="s">
        <v>227</v>
      </c>
      <c r="D73" s="7">
        <v>102893</v>
      </c>
      <c r="E73" s="7">
        <v>60021.5</v>
      </c>
      <c r="F73" s="7">
        <f t="shared" si="3"/>
        <v>42871.5</v>
      </c>
      <c r="G73" s="12">
        <f t="shared" si="2"/>
        <v>58.33390026532417</v>
      </c>
    </row>
    <row r="74" spans="1:7" ht="51">
      <c r="A74" s="9" t="s">
        <v>100</v>
      </c>
      <c r="B74" s="10" t="s">
        <v>4</v>
      </c>
      <c r="C74" s="14" t="s">
        <v>101</v>
      </c>
      <c r="D74" s="6">
        <f>D75</f>
        <v>1427749</v>
      </c>
      <c r="E74" s="6">
        <f>E75</f>
        <v>649468.93</v>
      </c>
      <c r="F74" s="6">
        <f t="shared" si="3"/>
        <v>778280.07</v>
      </c>
      <c r="G74" s="8">
        <f t="shared" si="2"/>
        <v>45.48901312485598</v>
      </c>
    </row>
    <row r="75" spans="1:7" ht="12.75">
      <c r="A75" s="9" t="s">
        <v>102</v>
      </c>
      <c r="B75" s="10" t="s">
        <v>4</v>
      </c>
      <c r="C75" s="14" t="s">
        <v>243</v>
      </c>
      <c r="D75" s="7">
        <f>D76</f>
        <v>1427749</v>
      </c>
      <c r="E75" s="7">
        <f>E76</f>
        <v>649468.93</v>
      </c>
      <c r="F75" s="7">
        <f t="shared" si="3"/>
        <v>778280.07</v>
      </c>
      <c r="G75" s="12">
        <f t="shared" si="2"/>
        <v>45.48901312485598</v>
      </c>
    </row>
    <row r="76" spans="1:7" ht="25.5">
      <c r="A76" s="9" t="s">
        <v>96</v>
      </c>
      <c r="B76" s="10" t="s">
        <v>4</v>
      </c>
      <c r="C76" s="14" t="s">
        <v>243</v>
      </c>
      <c r="D76" s="7">
        <f>D77+D78+D79+D80+D81+D82+D83+D84+D85+D86+D87+D88+D89+D90+D91+D92+D93+D94+D95+D96+D97+D98+D99+D100+D101+D102+D103+D104+D105+D106+D107+D108+D109+D110</f>
        <v>1427749</v>
      </c>
      <c r="E76" s="7">
        <f>E77+E78+E79+E80+E81+E82+E83+E84+E85+E86+E87+E88+E89+E90+E91+E92+E93+E94+E95+E96+E97+E98+E99+E100+E101+E102+E103+E104+E105+E106+E107+E108+E109+E110</f>
        <v>649468.93</v>
      </c>
      <c r="F76" s="7">
        <f>F77+F78+F79+F80+F81+F82+F83+F84+F85+F86+F87+F88+F89+F90+F91+F92+F93+F94+F95+F96+F97+F98+F99+F100+F101+F102+F103+F104+F105+F106+F107+F108+F109+F110</f>
        <v>778280.07</v>
      </c>
      <c r="G76" s="12">
        <f t="shared" si="2"/>
        <v>45.48901312485598</v>
      </c>
    </row>
    <row r="77" spans="1:7" ht="12.75">
      <c r="A77" s="9" t="s">
        <v>98</v>
      </c>
      <c r="B77" s="10" t="s">
        <v>4</v>
      </c>
      <c r="C77" s="13" t="s">
        <v>228</v>
      </c>
      <c r="D77" s="7">
        <v>763448</v>
      </c>
      <c r="E77" s="7">
        <v>412442.89</v>
      </c>
      <c r="F77" s="7">
        <f t="shared" si="3"/>
        <v>351005.11</v>
      </c>
      <c r="G77" s="12">
        <f t="shared" si="2"/>
        <v>54.02370429944149</v>
      </c>
    </row>
    <row r="78" spans="1:7" ht="25.5">
      <c r="A78" s="9" t="s">
        <v>99</v>
      </c>
      <c r="B78" s="10" t="s">
        <v>4</v>
      </c>
      <c r="C78" s="13" t="s">
        <v>229</v>
      </c>
      <c r="D78" s="7">
        <v>500</v>
      </c>
      <c r="E78" s="7">
        <v>500</v>
      </c>
      <c r="F78" s="7">
        <f t="shared" si="3"/>
        <v>0</v>
      </c>
      <c r="G78" s="12"/>
    </row>
    <row r="79" spans="1:7" ht="25.5">
      <c r="A79" s="9" t="s">
        <v>99</v>
      </c>
      <c r="B79" s="10" t="s">
        <v>4</v>
      </c>
      <c r="C79" s="13" t="s">
        <v>230</v>
      </c>
      <c r="D79" s="7">
        <v>230562</v>
      </c>
      <c r="E79" s="7">
        <v>118215.07</v>
      </c>
      <c r="F79" s="7">
        <f aca="true" t="shared" si="4" ref="F79:F85">D79-E79</f>
        <v>112346.93</v>
      </c>
      <c r="G79" s="12">
        <f aca="true" t="shared" si="5" ref="G79:G84">E79/D79*100</f>
        <v>51.27257310398071</v>
      </c>
    </row>
    <row r="80" spans="1:7" ht="25.5">
      <c r="A80" s="9" t="s">
        <v>99</v>
      </c>
      <c r="B80" s="10" t="s">
        <v>4</v>
      </c>
      <c r="C80" s="13" t="s">
        <v>284</v>
      </c>
      <c r="D80" s="7">
        <v>25350</v>
      </c>
      <c r="E80" s="7">
        <v>11762.18</v>
      </c>
      <c r="F80" s="7">
        <f t="shared" si="4"/>
        <v>13587.82</v>
      </c>
      <c r="G80" s="12">
        <f t="shared" si="5"/>
        <v>46.399132149901384</v>
      </c>
    </row>
    <row r="81" spans="1:7" ht="25.5">
      <c r="A81" s="9" t="s">
        <v>99</v>
      </c>
      <c r="B81" s="10" t="s">
        <v>4</v>
      </c>
      <c r="C81" s="13" t="s">
        <v>232</v>
      </c>
      <c r="D81" s="7">
        <v>23436</v>
      </c>
      <c r="E81" s="7">
        <v>9339.1</v>
      </c>
      <c r="F81" s="7">
        <f t="shared" si="4"/>
        <v>14096.9</v>
      </c>
      <c r="G81" s="12">
        <f t="shared" si="5"/>
        <v>39.84937702679638</v>
      </c>
    </row>
    <row r="82" spans="1:7" ht="25.5">
      <c r="A82" s="9" t="s">
        <v>99</v>
      </c>
      <c r="B82" s="10" t="s">
        <v>4</v>
      </c>
      <c r="C82" s="13" t="s">
        <v>233</v>
      </c>
      <c r="D82" s="7">
        <v>9096</v>
      </c>
      <c r="E82" s="7">
        <v>3062.92</v>
      </c>
      <c r="F82" s="7">
        <f t="shared" si="4"/>
        <v>6033.08</v>
      </c>
      <c r="G82" s="12">
        <f t="shared" si="5"/>
        <v>33.673262972735266</v>
      </c>
    </row>
    <row r="83" spans="1:7" ht="25.5">
      <c r="A83" s="9" t="s">
        <v>99</v>
      </c>
      <c r="B83" s="10" t="s">
        <v>4</v>
      </c>
      <c r="C83" s="13" t="s">
        <v>269</v>
      </c>
      <c r="D83" s="7">
        <v>4200</v>
      </c>
      <c r="E83" s="7"/>
      <c r="F83" s="7">
        <f t="shared" si="4"/>
        <v>4200</v>
      </c>
      <c r="G83" s="12">
        <f t="shared" si="5"/>
        <v>0</v>
      </c>
    </row>
    <row r="84" spans="1:7" ht="25.5">
      <c r="A84" s="9" t="s">
        <v>99</v>
      </c>
      <c r="B84" s="10" t="s">
        <v>4</v>
      </c>
      <c r="C84" s="13" t="s">
        <v>234</v>
      </c>
      <c r="D84" s="7">
        <v>6500</v>
      </c>
      <c r="E84" s="7">
        <v>1340.11</v>
      </c>
      <c r="F84" s="7">
        <f t="shared" si="4"/>
        <v>5159.89</v>
      </c>
      <c r="G84" s="12">
        <f t="shared" si="5"/>
        <v>20.617076923076922</v>
      </c>
    </row>
    <row r="85" spans="1:7" ht="25.5">
      <c r="A85" s="9" t="s">
        <v>99</v>
      </c>
      <c r="B85" s="10" t="s">
        <v>4</v>
      </c>
      <c r="C85" s="13" t="s">
        <v>235</v>
      </c>
      <c r="D85" s="7">
        <v>3634</v>
      </c>
      <c r="E85" s="7"/>
      <c r="F85" s="7">
        <f t="shared" si="4"/>
        <v>3634</v>
      </c>
      <c r="G85" s="12"/>
    </row>
    <row r="86" spans="1:7" ht="25.5">
      <c r="A86" s="9" t="s">
        <v>99</v>
      </c>
      <c r="B86" s="10" t="s">
        <v>4</v>
      </c>
      <c r="C86" s="13" t="s">
        <v>236</v>
      </c>
      <c r="D86" s="7">
        <v>63464</v>
      </c>
      <c r="E86" s="7">
        <v>20673</v>
      </c>
      <c r="F86" s="7">
        <f aca="true" t="shared" si="6" ref="F86:F94">D86-E86</f>
        <v>42791</v>
      </c>
      <c r="G86" s="12">
        <f>E86/D86*100</f>
        <v>32.57437287280978</v>
      </c>
    </row>
    <row r="87" spans="1:7" ht="25.5">
      <c r="A87" s="9" t="s">
        <v>99</v>
      </c>
      <c r="B87" s="10" t="s">
        <v>4</v>
      </c>
      <c r="C87" s="13" t="s">
        <v>265</v>
      </c>
      <c r="D87" s="7">
        <v>2750</v>
      </c>
      <c r="E87" s="7">
        <v>2750</v>
      </c>
      <c r="F87" s="7">
        <f t="shared" si="6"/>
        <v>0</v>
      </c>
      <c r="G87" s="12"/>
    </row>
    <row r="88" spans="1:7" ht="25.5">
      <c r="A88" s="9" t="s">
        <v>99</v>
      </c>
      <c r="B88" s="10" t="s">
        <v>4</v>
      </c>
      <c r="C88" s="13" t="s">
        <v>237</v>
      </c>
      <c r="D88" s="7">
        <v>27854.16</v>
      </c>
      <c r="E88" s="7">
        <v>19187.66</v>
      </c>
      <c r="F88" s="7">
        <f t="shared" si="6"/>
        <v>8666.5</v>
      </c>
      <c r="G88" s="12">
        <f>E88/D88*100</f>
        <v>68.88615560476424</v>
      </c>
    </row>
    <row r="89" spans="1:7" ht="25.5">
      <c r="A89" s="9" t="s">
        <v>99</v>
      </c>
      <c r="B89" s="10" t="s">
        <v>4</v>
      </c>
      <c r="C89" s="13" t="s">
        <v>238</v>
      </c>
      <c r="D89" s="7">
        <v>13761</v>
      </c>
      <c r="E89" s="7">
        <v>10636</v>
      </c>
      <c r="F89" s="7">
        <f t="shared" si="6"/>
        <v>3125</v>
      </c>
      <c r="G89" s="8"/>
    </row>
    <row r="90" spans="1:7" ht="25.5">
      <c r="A90" s="9" t="s">
        <v>99</v>
      </c>
      <c r="B90" s="10" t="s">
        <v>4</v>
      </c>
      <c r="C90" s="13" t="s">
        <v>239</v>
      </c>
      <c r="D90" s="7">
        <v>1160</v>
      </c>
      <c r="E90" s="7">
        <v>560</v>
      </c>
      <c r="F90" s="7">
        <f t="shared" si="6"/>
        <v>600</v>
      </c>
      <c r="G90" s="8"/>
    </row>
    <row r="91" spans="1:7" ht="25.5">
      <c r="A91" s="9" t="s">
        <v>99</v>
      </c>
      <c r="B91" s="10" t="s">
        <v>4</v>
      </c>
      <c r="C91" s="13" t="s">
        <v>240</v>
      </c>
      <c r="D91" s="7">
        <v>1500</v>
      </c>
      <c r="E91" s="7">
        <v>1000</v>
      </c>
      <c r="F91" s="7">
        <f t="shared" si="6"/>
        <v>500</v>
      </c>
      <c r="G91" s="8"/>
    </row>
    <row r="92" spans="1:7" ht="25.5">
      <c r="A92" s="9" t="s">
        <v>99</v>
      </c>
      <c r="B92" s="10" t="s">
        <v>4</v>
      </c>
      <c r="C92" s="13" t="s">
        <v>241</v>
      </c>
      <c r="D92" s="7">
        <v>39672</v>
      </c>
      <c r="E92" s="7"/>
      <c r="F92" s="7">
        <f t="shared" si="6"/>
        <v>39672</v>
      </c>
      <c r="G92" s="8"/>
    </row>
    <row r="93" spans="1:7" ht="25.5">
      <c r="A93" s="9" t="s">
        <v>99</v>
      </c>
      <c r="B93" s="10" t="s">
        <v>4</v>
      </c>
      <c r="C93" s="13" t="s">
        <v>242</v>
      </c>
      <c r="D93" s="7">
        <v>30000</v>
      </c>
      <c r="E93" s="7"/>
      <c r="F93" s="7">
        <f t="shared" si="6"/>
        <v>30000</v>
      </c>
      <c r="G93" s="8"/>
    </row>
    <row r="94" spans="1:7" ht="25.5">
      <c r="A94" s="9" t="s">
        <v>99</v>
      </c>
      <c r="B94" s="10" t="s">
        <v>4</v>
      </c>
      <c r="C94" s="13" t="s">
        <v>263</v>
      </c>
      <c r="D94" s="7">
        <v>180861.84</v>
      </c>
      <c r="E94" s="7">
        <v>38000</v>
      </c>
      <c r="F94" s="7">
        <f t="shared" si="6"/>
        <v>142861.84</v>
      </c>
      <c r="G94" s="8"/>
    </row>
    <row r="95" spans="1:7" ht="25.5" hidden="1">
      <c r="A95" s="9" t="s">
        <v>99</v>
      </c>
      <c r="B95" s="10" t="s">
        <v>4</v>
      </c>
      <c r="C95" s="13"/>
      <c r="D95" s="7"/>
      <c r="E95" s="7"/>
      <c r="F95" s="7"/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>
        <f>D96-E96</f>
        <v>0</v>
      </c>
      <c r="G96" s="8"/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12" t="e">
        <f>E97/D97*100</f>
        <v>#DIV/0!</v>
      </c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/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/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 t="e">
        <f>E100/D100*100</f>
        <v>#DIV/0!</v>
      </c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/>
      <c r="G101" s="12"/>
    </row>
    <row r="102" spans="1:7" ht="25.5" hidden="1">
      <c r="A102" s="9" t="s">
        <v>99</v>
      </c>
      <c r="B102" s="10"/>
      <c r="C102" s="13"/>
      <c r="D102" s="7"/>
      <c r="E102" s="7"/>
      <c r="F102" s="7">
        <f>D102-E102</f>
        <v>0</v>
      </c>
      <c r="G102" s="12">
        <v>100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>
        <f>D103-E103</f>
        <v>0</v>
      </c>
      <c r="G103" s="12" t="e">
        <f>E103/D103*100</f>
        <v>#DIV/0!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>
        <f>D104-E104</f>
        <v>0</v>
      </c>
      <c r="G104" s="8">
        <v>100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/>
      <c r="G105" s="8"/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8" t="e">
        <f>E106/D106*100</f>
        <v>#DIV/0!</v>
      </c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/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8"/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8" t="e">
        <f aca="true" t="shared" si="7" ref="G109:G120">E109/D109*100</f>
        <v>#DIV/0!</v>
      </c>
    </row>
    <row r="110" spans="1:7" ht="25.5" hidden="1">
      <c r="A110" s="9" t="s">
        <v>99</v>
      </c>
      <c r="B110" s="10" t="s">
        <v>4</v>
      </c>
      <c r="C110" s="13"/>
      <c r="D110" s="15"/>
      <c r="E110" s="15"/>
      <c r="F110" s="7">
        <f>D110-E110</f>
        <v>0</v>
      </c>
      <c r="G110" s="12"/>
    </row>
    <row r="111" spans="1:7" ht="12.75" hidden="1">
      <c r="A111" s="9"/>
      <c r="B111" s="10"/>
      <c r="C111" s="13"/>
      <c r="D111" s="7"/>
      <c r="E111" s="7"/>
      <c r="F111" s="7"/>
      <c r="G111" s="8"/>
    </row>
    <row r="112" spans="1:7" ht="12.75">
      <c r="A112" s="3" t="s">
        <v>103</v>
      </c>
      <c r="B112" s="4" t="s">
        <v>4</v>
      </c>
      <c r="C112" s="16" t="s">
        <v>104</v>
      </c>
      <c r="D112" s="6">
        <f aca="true" t="shared" si="8" ref="D112:E114">D113</f>
        <v>1000</v>
      </c>
      <c r="E112" s="6">
        <f t="shared" si="8"/>
        <v>0</v>
      </c>
      <c r="F112" s="7">
        <f>D112-E112</f>
        <v>1000</v>
      </c>
      <c r="G112" s="8"/>
    </row>
    <row r="113" spans="1:7" ht="12.75">
      <c r="A113" s="9" t="s">
        <v>105</v>
      </c>
      <c r="B113" s="10" t="s">
        <v>4</v>
      </c>
      <c r="C113" s="11" t="s">
        <v>244</v>
      </c>
      <c r="D113" s="7">
        <f t="shared" si="8"/>
        <v>1000</v>
      </c>
      <c r="E113" s="7">
        <f t="shared" si="8"/>
        <v>0</v>
      </c>
      <c r="F113" s="7">
        <f>D113-E113</f>
        <v>1000</v>
      </c>
      <c r="G113" s="12"/>
    </row>
    <row r="114" spans="1:7" ht="12.75">
      <c r="A114" s="9" t="s">
        <v>106</v>
      </c>
      <c r="B114" s="10" t="s">
        <v>4</v>
      </c>
      <c r="C114" s="11" t="s">
        <v>245</v>
      </c>
      <c r="D114" s="7">
        <f t="shared" si="8"/>
        <v>1000</v>
      </c>
      <c r="E114" s="7">
        <f t="shared" si="8"/>
        <v>0</v>
      </c>
      <c r="F114" s="7">
        <f>D114-E114</f>
        <v>1000</v>
      </c>
      <c r="G114" s="12"/>
    </row>
    <row r="115" spans="1:7" ht="12.75">
      <c r="A115" s="9" t="s">
        <v>107</v>
      </c>
      <c r="B115" s="10" t="s">
        <v>4</v>
      </c>
      <c r="C115" s="11" t="s">
        <v>246</v>
      </c>
      <c r="D115" s="7">
        <v>1000</v>
      </c>
      <c r="E115" s="7">
        <v>0</v>
      </c>
      <c r="F115" s="7">
        <f>D115-E115</f>
        <v>1000</v>
      </c>
      <c r="G115" s="12"/>
    </row>
    <row r="116" spans="1:7" ht="12.75">
      <c r="A116" s="9" t="s">
        <v>108</v>
      </c>
      <c r="B116" s="10" t="s">
        <v>4</v>
      </c>
      <c r="C116" s="16" t="s">
        <v>109</v>
      </c>
      <c r="D116" s="6">
        <f>D117</f>
        <v>179158</v>
      </c>
      <c r="E116" s="6">
        <f>E117</f>
        <v>103052.22</v>
      </c>
      <c r="F116" s="6">
        <f>F117</f>
        <v>76105.78</v>
      </c>
      <c r="G116" s="8">
        <f t="shared" si="7"/>
        <v>57.52030051686221</v>
      </c>
    </row>
    <row r="117" spans="1:7" ht="25.5">
      <c r="A117" s="9" t="s">
        <v>110</v>
      </c>
      <c r="B117" s="10" t="s">
        <v>4</v>
      </c>
      <c r="C117" s="11" t="s">
        <v>255</v>
      </c>
      <c r="D117" s="7">
        <f>D118</f>
        <v>179158</v>
      </c>
      <c r="E117" s="7">
        <f>E118</f>
        <v>103052.22</v>
      </c>
      <c r="F117" s="7">
        <f>D117-E117</f>
        <v>76105.78</v>
      </c>
      <c r="G117" s="12">
        <f t="shared" si="7"/>
        <v>57.52030051686221</v>
      </c>
    </row>
    <row r="118" spans="1:7" ht="25.5">
      <c r="A118" s="9" t="s">
        <v>96</v>
      </c>
      <c r="B118" s="10" t="s">
        <v>4</v>
      </c>
      <c r="C118" s="11" t="s">
        <v>255</v>
      </c>
      <c r="D118" s="7">
        <f>D119+D120+D122+D123+D124+D125+D126+D127+D128+D129+D131+D121+D130</f>
        <v>179158</v>
      </c>
      <c r="E118" s="7">
        <f>E119+E120+E122+E123+E124+E125+E126+E127+E128+E129+E131+E121+E130</f>
        <v>103052.22</v>
      </c>
      <c r="F118" s="7">
        <f>F119+F120+F122+F123+F124+F125+F127+F128+F129+F131+F121</f>
        <v>76105.78</v>
      </c>
      <c r="G118" s="12">
        <f t="shared" si="7"/>
        <v>57.52030051686221</v>
      </c>
    </row>
    <row r="119" spans="1:7" ht="12.75">
      <c r="A119" s="9" t="s">
        <v>98</v>
      </c>
      <c r="B119" s="10" t="s">
        <v>4</v>
      </c>
      <c r="C119" s="11" t="s">
        <v>274</v>
      </c>
      <c r="D119" s="7">
        <v>125364</v>
      </c>
      <c r="E119" s="7">
        <v>65499.72</v>
      </c>
      <c r="F119" s="7">
        <f aca="true" t="shared" si="9" ref="F119:F124">D119-E119</f>
        <v>59864.28</v>
      </c>
      <c r="G119" s="12">
        <f t="shared" si="7"/>
        <v>52.24763089882263</v>
      </c>
    </row>
    <row r="120" spans="1:7" ht="25.5">
      <c r="A120" s="9" t="s">
        <v>99</v>
      </c>
      <c r="B120" s="10" t="s">
        <v>4</v>
      </c>
      <c r="C120" s="11" t="s">
        <v>274</v>
      </c>
      <c r="D120" s="7">
        <v>37860</v>
      </c>
      <c r="E120" s="7">
        <v>23418.5</v>
      </c>
      <c r="F120" s="7">
        <f t="shared" si="9"/>
        <v>14441.5</v>
      </c>
      <c r="G120" s="12">
        <f t="shared" si="7"/>
        <v>61.855520338087686</v>
      </c>
    </row>
    <row r="121" spans="1:7" ht="25.5">
      <c r="A121" s="9" t="s">
        <v>99</v>
      </c>
      <c r="B121" s="10"/>
      <c r="C121" s="11" t="s">
        <v>275</v>
      </c>
      <c r="D121" s="7">
        <v>994</v>
      </c>
      <c r="E121" s="7">
        <v>994</v>
      </c>
      <c r="F121" s="7">
        <f t="shared" si="9"/>
        <v>0</v>
      </c>
      <c r="G121" s="12"/>
    </row>
    <row r="122" spans="1:7" ht="25.5">
      <c r="A122" s="9" t="s">
        <v>99</v>
      </c>
      <c r="B122" s="10" t="s">
        <v>4</v>
      </c>
      <c r="C122" s="11" t="s">
        <v>276</v>
      </c>
      <c r="D122" s="7">
        <v>3240</v>
      </c>
      <c r="E122" s="7">
        <v>1440</v>
      </c>
      <c r="F122" s="7">
        <f t="shared" si="9"/>
        <v>1800</v>
      </c>
      <c r="G122" s="8"/>
    </row>
    <row r="123" spans="1:7" ht="25.5">
      <c r="A123" s="9" t="s">
        <v>99</v>
      </c>
      <c r="B123" s="10"/>
      <c r="C123" s="11" t="s">
        <v>273</v>
      </c>
      <c r="D123" s="7">
        <v>9000</v>
      </c>
      <c r="E123" s="7">
        <v>9000</v>
      </c>
      <c r="F123" s="7">
        <f t="shared" si="9"/>
        <v>0</v>
      </c>
      <c r="G123" s="8"/>
    </row>
    <row r="124" spans="1:7" ht="25.5">
      <c r="A124" s="9" t="s">
        <v>99</v>
      </c>
      <c r="B124" s="10" t="s">
        <v>4</v>
      </c>
      <c r="C124" s="11" t="s">
        <v>272</v>
      </c>
      <c r="D124" s="7">
        <v>2700</v>
      </c>
      <c r="E124" s="7">
        <v>2700</v>
      </c>
      <c r="F124" s="7">
        <f t="shared" si="9"/>
        <v>0</v>
      </c>
      <c r="G124" s="8">
        <f>E124/D124*100</f>
        <v>100</v>
      </c>
    </row>
    <row r="125" spans="1:7" ht="12.75">
      <c r="A125" s="9"/>
      <c r="B125" s="10"/>
      <c r="C125" s="11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>
      <c r="A131" s="9"/>
      <c r="B131" s="10"/>
      <c r="C131" s="11"/>
      <c r="D131" s="7"/>
      <c r="E131" s="7"/>
      <c r="F131" s="7"/>
      <c r="G131" s="8"/>
    </row>
    <row r="132" spans="1:7" ht="31.5" customHeight="1">
      <c r="A132" s="9" t="s">
        <v>281</v>
      </c>
      <c r="B132" s="10" t="s">
        <v>4</v>
      </c>
      <c r="C132" s="16" t="s">
        <v>277</v>
      </c>
      <c r="D132" s="6">
        <f aca="true" t="shared" si="10" ref="D132:E134">D133</f>
        <v>22000</v>
      </c>
      <c r="E132" s="6">
        <f t="shared" si="10"/>
        <v>22000</v>
      </c>
      <c r="F132" s="7">
        <f>D132-E132</f>
        <v>0</v>
      </c>
      <c r="G132" s="8">
        <f>E132/D132*100</f>
        <v>100</v>
      </c>
    </row>
    <row r="133" spans="1:7" ht="30" customHeight="1">
      <c r="A133" s="9" t="s">
        <v>282</v>
      </c>
      <c r="B133" s="10" t="s">
        <v>4</v>
      </c>
      <c r="C133" s="11" t="s">
        <v>278</v>
      </c>
      <c r="D133" s="7">
        <f t="shared" si="10"/>
        <v>22000</v>
      </c>
      <c r="E133" s="7">
        <f t="shared" si="10"/>
        <v>22000</v>
      </c>
      <c r="F133" s="7">
        <f>D133-E133</f>
        <v>0</v>
      </c>
      <c r="G133" s="8">
        <f>E133/D133*100</f>
        <v>100</v>
      </c>
    </row>
    <row r="134" spans="1:7" ht="28.5" customHeight="1">
      <c r="A134" s="9" t="s">
        <v>283</v>
      </c>
      <c r="B134" s="10" t="s">
        <v>4</v>
      </c>
      <c r="C134" s="11" t="s">
        <v>279</v>
      </c>
      <c r="D134" s="7">
        <f t="shared" si="10"/>
        <v>22000</v>
      </c>
      <c r="E134" s="7">
        <f t="shared" si="10"/>
        <v>22000</v>
      </c>
      <c r="F134" s="7">
        <f>D134-E134</f>
        <v>0</v>
      </c>
      <c r="G134" s="8">
        <f>E134/D134*100</f>
        <v>100</v>
      </c>
    </row>
    <row r="135" spans="1:7" ht="28.5" customHeight="1">
      <c r="A135" s="9" t="s">
        <v>99</v>
      </c>
      <c r="B135" s="10" t="s">
        <v>4</v>
      </c>
      <c r="C135" s="11" t="s">
        <v>280</v>
      </c>
      <c r="D135" s="7">
        <v>22000</v>
      </c>
      <c r="E135" s="7">
        <v>22000</v>
      </c>
      <c r="F135" s="7"/>
      <c r="G135" s="8"/>
    </row>
    <row r="136" spans="1:7" ht="12.75" hidden="1">
      <c r="A136" s="9" t="s">
        <v>119</v>
      </c>
      <c r="B136" s="10" t="s">
        <v>4</v>
      </c>
      <c r="C136" s="11" t="s">
        <v>120</v>
      </c>
      <c r="D136" s="7"/>
      <c r="E136" s="7"/>
      <c r="F136" s="7"/>
      <c r="G136" s="8"/>
    </row>
    <row r="137" spans="1:7" ht="25.5" hidden="1">
      <c r="A137" s="9" t="s">
        <v>121</v>
      </c>
      <c r="B137" s="10" t="s">
        <v>4</v>
      </c>
      <c r="C137" s="11" t="s">
        <v>122</v>
      </c>
      <c r="D137" s="7"/>
      <c r="E137" s="7"/>
      <c r="F137" s="7"/>
      <c r="G137" s="8"/>
    </row>
    <row r="138" spans="1:7" ht="12.75" hidden="1">
      <c r="A138" s="9" t="s">
        <v>123</v>
      </c>
      <c r="B138" s="10" t="s">
        <v>4</v>
      </c>
      <c r="C138" s="11" t="s">
        <v>124</v>
      </c>
      <c r="D138" s="7"/>
      <c r="E138" s="7"/>
      <c r="F138" s="7"/>
      <c r="G138" s="8"/>
    </row>
    <row r="139" spans="1:7" ht="25.5" hidden="1">
      <c r="A139" s="9" t="s">
        <v>125</v>
      </c>
      <c r="B139" s="10" t="s">
        <v>4</v>
      </c>
      <c r="C139" s="11" t="s">
        <v>126</v>
      </c>
      <c r="D139" s="7"/>
      <c r="E139" s="7"/>
      <c r="F139" s="7"/>
      <c r="G139" s="8"/>
    </row>
    <row r="140" spans="1:7" ht="12.75">
      <c r="A140" s="9" t="s">
        <v>127</v>
      </c>
      <c r="B140" s="10" t="s">
        <v>4</v>
      </c>
      <c r="C140" s="16" t="s">
        <v>128</v>
      </c>
      <c r="D140" s="6">
        <f>D141</f>
        <v>381464</v>
      </c>
      <c r="E140" s="6">
        <f>E141</f>
        <v>99371.68</v>
      </c>
      <c r="F140" s="6">
        <f>F141</f>
        <v>282092.32</v>
      </c>
      <c r="G140" s="8"/>
    </row>
    <row r="141" spans="1:7" ht="153">
      <c r="A141" s="9" t="s">
        <v>129</v>
      </c>
      <c r="B141" s="10" t="s">
        <v>4</v>
      </c>
      <c r="C141" s="11" t="s">
        <v>247</v>
      </c>
      <c r="D141" s="7">
        <f>D142</f>
        <v>381464</v>
      </c>
      <c r="E141" s="7">
        <f>E142</f>
        <v>99371.68</v>
      </c>
      <c r="F141" s="7">
        <f aca="true" t="shared" si="11" ref="F141:F146">D141-E141</f>
        <v>282092.32</v>
      </c>
      <c r="G141" s="8"/>
    </row>
    <row r="142" spans="1:7" ht="25.5">
      <c r="A142" s="9" t="s">
        <v>96</v>
      </c>
      <c r="B142" s="10" t="s">
        <v>4</v>
      </c>
      <c r="C142" s="11" t="s">
        <v>248</v>
      </c>
      <c r="D142" s="7">
        <f>D143+D144+D145+D146</f>
        <v>381464</v>
      </c>
      <c r="E142" s="7">
        <f>E143+E144+E145+E146</f>
        <v>99371.68</v>
      </c>
      <c r="F142" s="7">
        <f t="shared" si="11"/>
        <v>282092.32</v>
      </c>
      <c r="G142" s="8"/>
    </row>
    <row r="143" spans="1:7" ht="12.75">
      <c r="A143" s="9" t="s">
        <v>130</v>
      </c>
      <c r="B143" s="10"/>
      <c r="C143" s="11" t="s">
        <v>286</v>
      </c>
      <c r="D143" s="7">
        <v>150000</v>
      </c>
      <c r="E143" s="7"/>
      <c r="F143" s="7">
        <f>D143-E143</f>
        <v>150000</v>
      </c>
      <c r="G143" s="8"/>
    </row>
    <row r="144" spans="1:7" ht="12.75">
      <c r="A144" s="9" t="s">
        <v>130</v>
      </c>
      <c r="B144" s="10"/>
      <c r="C144" s="11" t="s">
        <v>249</v>
      </c>
      <c r="D144" s="7">
        <v>1464</v>
      </c>
      <c r="E144" s="7"/>
      <c r="F144" s="7">
        <f>D144-E144</f>
        <v>1464</v>
      </c>
      <c r="G144" s="8"/>
    </row>
    <row r="145" spans="1:7" ht="12.75">
      <c r="A145" s="9" t="s">
        <v>130</v>
      </c>
      <c r="B145" s="10" t="s">
        <v>4</v>
      </c>
      <c r="C145" s="11" t="s">
        <v>289</v>
      </c>
      <c r="D145" s="7">
        <v>99371.68</v>
      </c>
      <c r="E145" s="7">
        <v>99371.68</v>
      </c>
      <c r="F145" s="7">
        <f>D145-E145</f>
        <v>0</v>
      </c>
      <c r="G145" s="8"/>
    </row>
    <row r="146" spans="1:7" ht="25.5">
      <c r="A146" s="9" t="s">
        <v>99</v>
      </c>
      <c r="B146" s="10"/>
      <c r="C146" s="11" t="s">
        <v>250</v>
      </c>
      <c r="D146" s="7">
        <v>130628.32</v>
      </c>
      <c r="E146" s="7"/>
      <c r="F146" s="7">
        <f t="shared" si="11"/>
        <v>130628.32</v>
      </c>
      <c r="G146" s="8"/>
    </row>
    <row r="147" spans="1:7" ht="12.75">
      <c r="A147" s="9" t="s">
        <v>131</v>
      </c>
      <c r="B147" s="10" t="s">
        <v>4</v>
      </c>
      <c r="C147" s="11" t="s">
        <v>132</v>
      </c>
      <c r="D147" s="6">
        <f>D148</f>
        <v>0</v>
      </c>
      <c r="E147" s="6">
        <f>E148</f>
        <v>0</v>
      </c>
      <c r="F147" s="7">
        <f>D147-E147</f>
        <v>0</v>
      </c>
      <c r="G147" s="8"/>
    </row>
    <row r="148" spans="1:7" ht="12.75">
      <c r="A148" s="9" t="s">
        <v>133</v>
      </c>
      <c r="B148" s="10" t="s">
        <v>4</v>
      </c>
      <c r="C148" s="11" t="s">
        <v>134</v>
      </c>
      <c r="D148" s="7">
        <f>D149</f>
        <v>0</v>
      </c>
      <c r="E148" s="7">
        <f>E149</f>
        <v>0</v>
      </c>
      <c r="F148" s="7">
        <f>D148-E148</f>
        <v>0</v>
      </c>
      <c r="G148" s="8"/>
    </row>
    <row r="149" spans="1:7" ht="25.5">
      <c r="A149" s="9" t="s">
        <v>96</v>
      </c>
      <c r="B149" s="10" t="s">
        <v>4</v>
      </c>
      <c r="C149" s="11" t="s">
        <v>135</v>
      </c>
      <c r="D149" s="7">
        <f>D150+D151+D152</f>
        <v>0</v>
      </c>
      <c r="E149" s="7">
        <f>E150+E151+E152</f>
        <v>0</v>
      </c>
      <c r="F149" s="7">
        <f>D149-E149</f>
        <v>0</v>
      </c>
      <c r="G149" s="8"/>
    </row>
    <row r="150" spans="1:7" ht="12.75">
      <c r="A150" s="9" t="s">
        <v>136</v>
      </c>
      <c r="B150" s="10" t="s">
        <v>4</v>
      </c>
      <c r="C150" s="11" t="s">
        <v>137</v>
      </c>
      <c r="D150" s="7"/>
      <c r="E150" s="7"/>
      <c r="F150" s="7"/>
      <c r="G150" s="8"/>
    </row>
    <row r="151" spans="1:7" ht="25.5">
      <c r="A151" s="9" t="s">
        <v>99</v>
      </c>
      <c r="B151" s="10" t="s">
        <v>4</v>
      </c>
      <c r="C151" s="13" t="s">
        <v>138</v>
      </c>
      <c r="D151" s="7"/>
      <c r="E151" s="7"/>
      <c r="F151" s="7"/>
      <c r="G151" s="8"/>
    </row>
    <row r="152" spans="1:7" ht="25.5">
      <c r="A152" s="9" t="s">
        <v>99</v>
      </c>
      <c r="B152" s="10" t="s">
        <v>4</v>
      </c>
      <c r="C152" s="13" t="s">
        <v>139</v>
      </c>
      <c r="D152" s="7"/>
      <c r="E152" s="7"/>
      <c r="F152" s="7"/>
      <c r="G152" s="8"/>
    </row>
    <row r="153" spans="1:7" ht="12.75" hidden="1">
      <c r="A153" s="9" t="s">
        <v>140</v>
      </c>
      <c r="B153" s="10" t="s">
        <v>4</v>
      </c>
      <c r="C153" s="11" t="s">
        <v>141</v>
      </c>
      <c r="D153" s="7"/>
      <c r="E153" s="7"/>
      <c r="F153" s="7"/>
      <c r="G153" s="8"/>
    </row>
    <row r="154" spans="1:7" ht="38.25" hidden="1">
      <c r="A154" s="9" t="s">
        <v>142</v>
      </c>
      <c r="B154" s="10" t="s">
        <v>4</v>
      </c>
      <c r="C154" s="11" t="s">
        <v>143</v>
      </c>
      <c r="D154" s="7"/>
      <c r="E154" s="7"/>
      <c r="F154" s="7"/>
      <c r="G154" s="8"/>
    </row>
    <row r="155" spans="1:7" ht="25.5" hidden="1">
      <c r="A155" s="9" t="s">
        <v>96</v>
      </c>
      <c r="B155" s="10" t="s">
        <v>4</v>
      </c>
      <c r="C155" s="11" t="s">
        <v>144</v>
      </c>
      <c r="D155" s="7"/>
      <c r="E155" s="7"/>
      <c r="F155" s="7"/>
      <c r="G155" s="8"/>
    </row>
    <row r="156" spans="1:7" ht="12.75" hidden="1">
      <c r="A156" s="9" t="s">
        <v>145</v>
      </c>
      <c r="B156" s="10" t="s">
        <v>4</v>
      </c>
      <c r="C156" s="11" t="s">
        <v>146</v>
      </c>
      <c r="D156" s="7"/>
      <c r="E156" s="7"/>
      <c r="F156" s="7"/>
      <c r="G156" s="8"/>
    </row>
    <row r="157" spans="1:7" ht="12.75" hidden="1">
      <c r="A157" s="9" t="s">
        <v>147</v>
      </c>
      <c r="B157" s="10" t="s">
        <v>4</v>
      </c>
      <c r="C157" s="11" t="s">
        <v>148</v>
      </c>
      <c r="D157" s="7"/>
      <c r="E157" s="7"/>
      <c r="F157" s="7"/>
      <c r="G157" s="8"/>
    </row>
    <row r="158" spans="1:7" ht="25.5" hidden="1">
      <c r="A158" s="9" t="s">
        <v>96</v>
      </c>
      <c r="B158" s="10" t="s">
        <v>4</v>
      </c>
      <c r="C158" s="11" t="s">
        <v>149</v>
      </c>
      <c r="D158" s="7"/>
      <c r="E158" s="7"/>
      <c r="F158" s="7"/>
      <c r="G158" s="8"/>
    </row>
    <row r="159" spans="1:7" ht="25.5" hidden="1">
      <c r="A159" s="9" t="s">
        <v>150</v>
      </c>
      <c r="B159" s="10" t="s">
        <v>4</v>
      </c>
      <c r="C159" s="11" t="s">
        <v>151</v>
      </c>
      <c r="D159" s="7"/>
      <c r="E159" s="7"/>
      <c r="F159" s="7"/>
      <c r="G159" s="8"/>
    </row>
    <row r="160" spans="1:7" ht="38.25" hidden="1">
      <c r="A160" s="9" t="s">
        <v>152</v>
      </c>
      <c r="B160" s="10" t="s">
        <v>4</v>
      </c>
      <c r="C160" s="11" t="s">
        <v>153</v>
      </c>
      <c r="D160" s="7"/>
      <c r="E160" s="7"/>
      <c r="F160" s="7"/>
      <c r="G160" s="8"/>
    </row>
    <row r="161" spans="1:7" ht="12.75" hidden="1">
      <c r="A161" s="9" t="s">
        <v>123</v>
      </c>
      <c r="B161" s="10" t="s">
        <v>4</v>
      </c>
      <c r="C161" s="11" t="s">
        <v>154</v>
      </c>
      <c r="D161" s="7"/>
      <c r="E161" s="7"/>
      <c r="F161" s="7"/>
      <c r="G161" s="8"/>
    </row>
    <row r="162" spans="1:7" ht="38.25" hidden="1">
      <c r="A162" s="9" t="s">
        <v>155</v>
      </c>
      <c r="B162" s="10" t="s">
        <v>4</v>
      </c>
      <c r="C162" s="11" t="s">
        <v>156</v>
      </c>
      <c r="D162" s="7"/>
      <c r="E162" s="7"/>
      <c r="F162" s="7"/>
      <c r="G162" s="8"/>
    </row>
    <row r="163" spans="1:7" ht="25.5" hidden="1">
      <c r="A163" s="9" t="s">
        <v>99</v>
      </c>
      <c r="B163" s="10" t="s">
        <v>4</v>
      </c>
      <c r="C163" s="11" t="s">
        <v>157</v>
      </c>
      <c r="D163" s="7"/>
      <c r="E163" s="7"/>
      <c r="F163" s="7"/>
      <c r="G163" s="8"/>
    </row>
    <row r="164" spans="1:7" ht="12.75">
      <c r="A164" s="9" t="s">
        <v>158</v>
      </c>
      <c r="B164" s="10" t="s">
        <v>4</v>
      </c>
      <c r="C164" s="11" t="s">
        <v>159</v>
      </c>
      <c r="D164" s="7"/>
      <c r="E164" s="7"/>
      <c r="F164" s="7"/>
      <c r="G164" s="8"/>
    </row>
    <row r="165" spans="1:7" ht="51">
      <c r="A165" s="9" t="s">
        <v>160</v>
      </c>
      <c r="B165" s="10" t="s">
        <v>4</v>
      </c>
      <c r="C165" s="11" t="s">
        <v>161</v>
      </c>
      <c r="D165" s="7"/>
      <c r="E165" s="7"/>
      <c r="F165" s="7"/>
      <c r="G165" s="8"/>
    </row>
    <row r="166" spans="1:7" ht="12.75">
      <c r="A166" s="9" t="s">
        <v>162</v>
      </c>
      <c r="B166" s="10" t="s">
        <v>4</v>
      </c>
      <c r="C166" s="11" t="s">
        <v>163</v>
      </c>
      <c r="D166" s="7"/>
      <c r="E166" s="7"/>
      <c r="F166" s="7"/>
      <c r="G166" s="8"/>
    </row>
    <row r="167" spans="1:7" ht="12.75">
      <c r="A167" s="9" t="s">
        <v>164</v>
      </c>
      <c r="B167" s="10" t="s">
        <v>4</v>
      </c>
      <c r="C167" s="11" t="s">
        <v>165</v>
      </c>
      <c r="D167" s="7"/>
      <c r="E167" s="7"/>
      <c r="F167" s="7"/>
      <c r="G167" s="8"/>
    </row>
    <row r="168" spans="1:7" ht="12.75">
      <c r="A168" s="9" t="s">
        <v>166</v>
      </c>
      <c r="B168" s="10" t="s">
        <v>4</v>
      </c>
      <c r="C168" s="11" t="s">
        <v>167</v>
      </c>
      <c r="D168" s="7"/>
      <c r="E168" s="7"/>
      <c r="F168" s="7"/>
      <c r="G168" s="8"/>
    </row>
    <row r="169" spans="1:7" ht="25.5">
      <c r="A169" s="9" t="s">
        <v>96</v>
      </c>
      <c r="B169" s="10" t="s">
        <v>4</v>
      </c>
      <c r="C169" s="11" t="s">
        <v>168</v>
      </c>
      <c r="D169" s="7"/>
      <c r="E169" s="7"/>
      <c r="F169" s="7"/>
      <c r="G169" s="8"/>
    </row>
    <row r="170" spans="1:7" ht="12.75">
      <c r="A170" s="9" t="s">
        <v>130</v>
      </c>
      <c r="B170" s="10" t="s">
        <v>4</v>
      </c>
      <c r="C170" s="11" t="s">
        <v>169</v>
      </c>
      <c r="D170" s="7"/>
      <c r="E170" s="7"/>
      <c r="F170" s="7"/>
      <c r="G170" s="8"/>
    </row>
    <row r="171" spans="1:7" ht="25.5">
      <c r="A171" s="9" t="s">
        <v>99</v>
      </c>
      <c r="B171" s="10" t="s">
        <v>4</v>
      </c>
      <c r="C171" s="11" t="s">
        <v>170</v>
      </c>
      <c r="D171" s="7"/>
      <c r="E171" s="7"/>
      <c r="F171" s="7"/>
      <c r="G171" s="8"/>
    </row>
    <row r="172" spans="1:7" ht="12.75">
      <c r="A172" s="9" t="s">
        <v>171</v>
      </c>
      <c r="B172" s="10" t="s">
        <v>4</v>
      </c>
      <c r="C172" s="16" t="s">
        <v>172</v>
      </c>
      <c r="D172" s="6">
        <f>D173+D180+D186+D190+D193</f>
        <v>524980</v>
      </c>
      <c r="E172" s="6">
        <f>E173+E180+E186+E190+E193</f>
        <v>324199.6</v>
      </c>
      <c r="F172" s="6">
        <f>F173+F180+F186+F190+F193</f>
        <v>200780.4</v>
      </c>
      <c r="G172" s="8">
        <f>E172/D172*100</f>
        <v>61.75465732027886</v>
      </c>
    </row>
    <row r="173" spans="1:7" ht="12.75">
      <c r="A173" s="9" t="s">
        <v>173</v>
      </c>
      <c r="B173" s="10" t="s">
        <v>4</v>
      </c>
      <c r="C173" s="16" t="s">
        <v>251</v>
      </c>
      <c r="D173" s="6">
        <f>D174</f>
        <v>98000</v>
      </c>
      <c r="E173" s="6">
        <f>E174</f>
        <v>97219.6</v>
      </c>
      <c r="F173" s="6">
        <f>D173-E173</f>
        <v>780.3999999999942</v>
      </c>
      <c r="G173" s="8">
        <f>E173/D173*100</f>
        <v>99.20367346938777</v>
      </c>
    </row>
    <row r="174" spans="1:7" ht="25.5">
      <c r="A174" s="9" t="s">
        <v>96</v>
      </c>
      <c r="B174" s="10" t="s">
        <v>4</v>
      </c>
      <c r="C174" s="11" t="s">
        <v>252</v>
      </c>
      <c r="D174" s="7">
        <f>D175+D176+D177+D178+D179</f>
        <v>98000</v>
      </c>
      <c r="E174" s="7">
        <f>E175+E176+E177+E178+E179</f>
        <v>97219.6</v>
      </c>
      <c r="F174" s="7">
        <f>D174-E174</f>
        <v>780.3999999999942</v>
      </c>
      <c r="G174" s="8">
        <f>E174/D174*100</f>
        <v>99.20367346938777</v>
      </c>
    </row>
    <row r="175" spans="1:7" ht="12.75">
      <c r="A175" s="9" t="s">
        <v>174</v>
      </c>
      <c r="B175" s="10" t="s">
        <v>4</v>
      </c>
      <c r="C175" s="11" t="s">
        <v>253</v>
      </c>
      <c r="D175" s="7">
        <v>98000</v>
      </c>
      <c r="E175" s="7">
        <v>97219.6</v>
      </c>
      <c r="F175" s="7">
        <f>D175-E175</f>
        <v>780.3999999999942</v>
      </c>
      <c r="G175" s="8"/>
    </row>
    <row r="176" spans="1:7" ht="12.75">
      <c r="A176" s="9" t="s">
        <v>174</v>
      </c>
      <c r="B176" s="10" t="s">
        <v>4</v>
      </c>
      <c r="C176" s="11"/>
      <c r="D176" s="7"/>
      <c r="E176" s="7"/>
      <c r="F176" s="7">
        <f>D176-E176</f>
        <v>0</v>
      </c>
      <c r="G176" s="8" t="e">
        <f>E176/D176*100</f>
        <v>#DIV/0!</v>
      </c>
    </row>
    <row r="177" spans="1:7" ht="25.5">
      <c r="A177" s="9" t="s">
        <v>99</v>
      </c>
      <c r="B177" s="10" t="s">
        <v>4</v>
      </c>
      <c r="C177" s="13" t="s">
        <v>175</v>
      </c>
      <c r="D177" s="7"/>
      <c r="E177" s="7"/>
      <c r="F177" s="7"/>
      <c r="G177" s="8"/>
    </row>
    <row r="178" spans="1:7" ht="25.5">
      <c r="A178" s="9" t="s">
        <v>99</v>
      </c>
      <c r="B178" s="10" t="s">
        <v>4</v>
      </c>
      <c r="C178" s="13" t="s">
        <v>176</v>
      </c>
      <c r="D178" s="7"/>
      <c r="E178" s="7"/>
      <c r="F178" s="7"/>
      <c r="G178" s="8"/>
    </row>
    <row r="179" spans="1:7" ht="25.5">
      <c r="A179" s="9" t="s">
        <v>99</v>
      </c>
      <c r="B179" s="10" t="s">
        <v>4</v>
      </c>
      <c r="C179" s="13" t="s">
        <v>177</v>
      </c>
      <c r="D179" s="7"/>
      <c r="E179" s="7"/>
      <c r="F179" s="7"/>
      <c r="G179" s="8"/>
    </row>
    <row r="180" spans="1:7" ht="38.25" hidden="1">
      <c r="A180" s="9" t="s">
        <v>178</v>
      </c>
      <c r="B180" s="10" t="s">
        <v>4</v>
      </c>
      <c r="C180" s="16" t="s">
        <v>179</v>
      </c>
      <c r="D180" s="6">
        <f>D181</f>
        <v>0</v>
      </c>
      <c r="E180" s="6">
        <f>E181</f>
        <v>0</v>
      </c>
      <c r="F180" s="6">
        <f>D180-E180</f>
        <v>0</v>
      </c>
      <c r="G180" s="8"/>
    </row>
    <row r="181" spans="1:7" ht="25.5" hidden="1">
      <c r="A181" s="9" t="s">
        <v>96</v>
      </c>
      <c r="B181" s="10" t="s">
        <v>4</v>
      </c>
      <c r="C181" s="11" t="s">
        <v>180</v>
      </c>
      <c r="D181" s="7">
        <f>D182+D183+D184+D185</f>
        <v>0</v>
      </c>
      <c r="E181" s="7">
        <f>E182+E183+E184+E185</f>
        <v>0</v>
      </c>
      <c r="F181" s="7">
        <f>D181-E181</f>
        <v>0</v>
      </c>
      <c r="G181" s="8"/>
    </row>
    <row r="182" spans="1:7" ht="25.5" hidden="1">
      <c r="A182" s="9" t="s">
        <v>181</v>
      </c>
      <c r="B182" s="10" t="s">
        <v>4</v>
      </c>
      <c r="C182" s="11" t="s">
        <v>182</v>
      </c>
      <c r="D182" s="7"/>
      <c r="E182" s="7"/>
      <c r="F182" s="7"/>
      <c r="G182" s="8"/>
    </row>
    <row r="183" spans="1:7" ht="25.5" hidden="1">
      <c r="A183" s="9" t="s">
        <v>99</v>
      </c>
      <c r="B183" s="10" t="s">
        <v>4</v>
      </c>
      <c r="C183" s="11" t="s">
        <v>183</v>
      </c>
      <c r="D183" s="7"/>
      <c r="E183" s="7"/>
      <c r="F183" s="7"/>
      <c r="G183" s="8">
        <v>100</v>
      </c>
    </row>
    <row r="184" spans="1:7" ht="25.5" hidden="1">
      <c r="A184" s="9" t="s">
        <v>99</v>
      </c>
      <c r="B184" s="10" t="s">
        <v>4</v>
      </c>
      <c r="C184" s="11" t="s">
        <v>184</v>
      </c>
      <c r="D184" s="7"/>
      <c r="E184" s="7"/>
      <c r="F184" s="7"/>
      <c r="G184" s="8"/>
    </row>
    <row r="185" spans="1:7" ht="25.5" hidden="1">
      <c r="A185" s="9" t="s">
        <v>99</v>
      </c>
      <c r="B185" s="10" t="s">
        <v>4</v>
      </c>
      <c r="C185" s="11" t="s">
        <v>185</v>
      </c>
      <c r="D185" s="7"/>
      <c r="E185" s="7"/>
      <c r="F185" s="7"/>
      <c r="G185" s="8"/>
    </row>
    <row r="186" spans="1:7" ht="12.75" hidden="1">
      <c r="A186" s="9" t="s">
        <v>186</v>
      </c>
      <c r="B186" s="10" t="s">
        <v>4</v>
      </c>
      <c r="C186" s="16" t="s">
        <v>187</v>
      </c>
      <c r="D186" s="6">
        <f>D187</f>
        <v>0</v>
      </c>
      <c r="E186" s="6">
        <f>E187</f>
        <v>0</v>
      </c>
      <c r="F186" s="6">
        <f>F187</f>
        <v>0</v>
      </c>
      <c r="G186" s="8"/>
    </row>
    <row r="187" spans="1:7" ht="25.5" hidden="1">
      <c r="A187" s="9" t="s">
        <v>96</v>
      </c>
      <c r="B187" s="10" t="s">
        <v>4</v>
      </c>
      <c r="C187" s="11" t="s">
        <v>188</v>
      </c>
      <c r="D187" s="15">
        <f>D188+D189</f>
        <v>0</v>
      </c>
      <c r="E187" s="15">
        <f>E188+E189</f>
        <v>0</v>
      </c>
      <c r="F187" s="15">
        <f>F188+F189</f>
        <v>0</v>
      </c>
      <c r="G187" s="8"/>
    </row>
    <row r="188" spans="1:7" ht="12.75" hidden="1">
      <c r="A188" s="9" t="s">
        <v>136</v>
      </c>
      <c r="B188" s="10" t="s">
        <v>4</v>
      </c>
      <c r="C188" s="11" t="s">
        <v>189</v>
      </c>
      <c r="D188" s="7"/>
      <c r="E188" s="7"/>
      <c r="F188" s="7"/>
      <c r="G188" s="8"/>
    </row>
    <row r="189" spans="1:7" ht="25.5" hidden="1">
      <c r="A189" s="9" t="s">
        <v>99</v>
      </c>
      <c r="B189" s="10" t="s">
        <v>4</v>
      </c>
      <c r="C189" s="11" t="s">
        <v>190</v>
      </c>
      <c r="D189" s="7"/>
      <c r="E189" s="7"/>
      <c r="F189" s="7"/>
      <c r="G189" s="8"/>
    </row>
    <row r="190" spans="1:7" ht="12.75" hidden="1">
      <c r="A190" s="9" t="s">
        <v>191</v>
      </c>
      <c r="B190" s="10" t="s">
        <v>4</v>
      </c>
      <c r="C190" s="16" t="s">
        <v>192</v>
      </c>
      <c r="D190" s="6">
        <f aca="true" t="shared" si="12" ref="D190:F191">D191</f>
        <v>0</v>
      </c>
      <c r="E190" s="6">
        <f t="shared" si="12"/>
        <v>0</v>
      </c>
      <c r="F190" s="6">
        <f t="shared" si="12"/>
        <v>0</v>
      </c>
      <c r="G190" s="8"/>
    </row>
    <row r="191" spans="1:7" ht="25.5" hidden="1">
      <c r="A191" s="9" t="s">
        <v>96</v>
      </c>
      <c r="B191" s="10" t="s">
        <v>4</v>
      </c>
      <c r="C191" s="11" t="s">
        <v>193</v>
      </c>
      <c r="D191" s="7">
        <f t="shared" si="12"/>
        <v>0</v>
      </c>
      <c r="E191" s="7">
        <f t="shared" si="12"/>
        <v>0</v>
      </c>
      <c r="F191" s="7">
        <f t="shared" si="12"/>
        <v>0</v>
      </c>
      <c r="G191" s="8"/>
    </row>
    <row r="192" spans="1:7" ht="25.5" hidden="1">
      <c r="A192" s="9" t="s">
        <v>194</v>
      </c>
      <c r="B192" s="10" t="s">
        <v>4</v>
      </c>
      <c r="C192" s="11" t="s">
        <v>195</v>
      </c>
      <c r="D192" s="7"/>
      <c r="E192" s="7"/>
      <c r="F192" s="7"/>
      <c r="G192" s="8"/>
    </row>
    <row r="193" spans="1:7" ht="25.5">
      <c r="A193" s="3" t="s">
        <v>196</v>
      </c>
      <c r="B193" s="4" t="s">
        <v>4</v>
      </c>
      <c r="C193" s="16" t="s">
        <v>197</v>
      </c>
      <c r="D193" s="6">
        <f>D194</f>
        <v>426980</v>
      </c>
      <c r="E193" s="6">
        <f>E194</f>
        <v>226980</v>
      </c>
      <c r="F193" s="6">
        <f>D193-E193</f>
        <v>200000</v>
      </c>
      <c r="G193" s="8">
        <f>E193/D193*100</f>
        <v>53.159398566677595</v>
      </c>
    </row>
    <row r="194" spans="1:7" ht="25.5">
      <c r="A194" s="9" t="s">
        <v>96</v>
      </c>
      <c r="B194" s="10" t="s">
        <v>4</v>
      </c>
      <c r="C194" s="11" t="s">
        <v>252</v>
      </c>
      <c r="D194" s="6">
        <f>D195+D196+D197+D198+D199+D200+D201+D202</f>
        <v>426980</v>
      </c>
      <c r="E194" s="6">
        <f>E195+E196+E197+E198+E199+E200+E201+E202+E203+E204+E205+E206+E207+E208+E209</f>
        <v>226980</v>
      </c>
      <c r="F194" s="7">
        <f>D194-E194</f>
        <v>200000</v>
      </c>
      <c r="G194" s="8">
        <f>E194/D194*100</f>
        <v>53.159398566677595</v>
      </c>
    </row>
    <row r="195" spans="1:7" ht="12.75">
      <c r="A195" s="9" t="s">
        <v>117</v>
      </c>
      <c r="B195" s="10" t="s">
        <v>4</v>
      </c>
      <c r="C195" s="11" t="s">
        <v>252</v>
      </c>
      <c r="D195" s="7"/>
      <c r="E195" s="7"/>
      <c r="F195" s="7">
        <f aca="true" t="shared" si="13" ref="F195:F258">D195-E195</f>
        <v>0</v>
      </c>
      <c r="G195" s="8"/>
    </row>
    <row r="196" spans="1:7" ht="25.5">
      <c r="A196" s="9" t="s">
        <v>99</v>
      </c>
      <c r="B196" s="10" t="s">
        <v>4</v>
      </c>
      <c r="C196" s="13" t="s">
        <v>268</v>
      </c>
      <c r="D196" s="7">
        <v>70000</v>
      </c>
      <c r="E196" s="7">
        <v>40000</v>
      </c>
      <c r="F196" s="7">
        <f t="shared" si="13"/>
        <v>30000</v>
      </c>
      <c r="G196" s="8"/>
    </row>
    <row r="197" spans="1:7" ht="25.5">
      <c r="A197" s="9" t="s">
        <v>99</v>
      </c>
      <c r="B197" s="10" t="s">
        <v>4</v>
      </c>
      <c r="C197" s="13" t="s">
        <v>271</v>
      </c>
      <c r="D197" s="7">
        <v>26980</v>
      </c>
      <c r="E197" s="7">
        <v>26980</v>
      </c>
      <c r="F197" s="7">
        <f t="shared" si="13"/>
        <v>0</v>
      </c>
      <c r="G197" s="8"/>
    </row>
    <row r="198" spans="1:7" ht="25.5">
      <c r="A198" s="9" t="s">
        <v>99</v>
      </c>
      <c r="B198" s="10" t="s">
        <v>4</v>
      </c>
      <c r="C198" s="13"/>
      <c r="D198" s="7"/>
      <c r="E198" s="7"/>
      <c r="F198" s="7"/>
      <c r="G198" s="8"/>
    </row>
    <row r="199" spans="1:7" ht="25.5">
      <c r="A199" s="9" t="s">
        <v>99</v>
      </c>
      <c r="B199" s="10" t="s">
        <v>4</v>
      </c>
      <c r="C199" s="13"/>
      <c r="D199" s="7"/>
      <c r="E199" s="7"/>
      <c r="F199" s="7"/>
      <c r="G199" s="8"/>
    </row>
    <row r="200" spans="1:7" ht="25.5">
      <c r="A200" s="9" t="s">
        <v>99</v>
      </c>
      <c r="B200" s="10" t="s">
        <v>4</v>
      </c>
      <c r="C200" s="13" t="s">
        <v>267</v>
      </c>
      <c r="D200" s="7">
        <v>30000</v>
      </c>
      <c r="E200" s="7"/>
      <c r="F200" s="7">
        <f t="shared" si="13"/>
        <v>30000</v>
      </c>
      <c r="G200" s="8"/>
    </row>
    <row r="201" spans="1:7" ht="25.5">
      <c r="A201" s="9" t="s">
        <v>99</v>
      </c>
      <c r="B201" s="10"/>
      <c r="C201" s="13" t="s">
        <v>266</v>
      </c>
      <c r="D201" s="7">
        <v>240000</v>
      </c>
      <c r="E201" s="7">
        <v>100000</v>
      </c>
      <c r="F201" s="7">
        <f t="shared" si="13"/>
        <v>140000</v>
      </c>
      <c r="G201" s="8"/>
    </row>
    <row r="202" spans="1:7" ht="25.5">
      <c r="A202" s="9" t="s">
        <v>99</v>
      </c>
      <c r="B202" s="10"/>
      <c r="C202" s="13" t="s">
        <v>254</v>
      </c>
      <c r="D202" s="7">
        <v>60000</v>
      </c>
      <c r="E202" s="7">
        <v>60000</v>
      </c>
      <c r="F202" s="7">
        <f t="shared" si="13"/>
        <v>0</v>
      </c>
      <c r="G202" s="8"/>
    </row>
    <row r="203" spans="1:7" ht="12.75" hidden="1">
      <c r="A203" s="9"/>
      <c r="B203" s="10"/>
      <c r="C203" s="13"/>
      <c r="D203" s="7"/>
      <c r="E203" s="7"/>
      <c r="F203" s="7">
        <f t="shared" si="13"/>
        <v>0</v>
      </c>
      <c r="G203" s="8"/>
    </row>
    <row r="204" spans="1:7" ht="12.75" hidden="1">
      <c r="A204" s="9"/>
      <c r="B204" s="10"/>
      <c r="C204" s="13"/>
      <c r="D204" s="7"/>
      <c r="E204" s="7"/>
      <c r="F204" s="7">
        <f t="shared" si="13"/>
        <v>0</v>
      </c>
      <c r="G204" s="8"/>
    </row>
    <row r="205" spans="1:7" ht="12.75" hidden="1">
      <c r="A205" s="9"/>
      <c r="B205" s="10"/>
      <c r="C205" s="13"/>
      <c r="D205" s="7"/>
      <c r="E205" s="7"/>
      <c r="F205" s="7">
        <f t="shared" si="13"/>
        <v>0</v>
      </c>
      <c r="G205" s="8"/>
    </row>
    <row r="206" spans="1:7" ht="12.75" hidden="1">
      <c r="A206" s="9"/>
      <c r="B206" s="10"/>
      <c r="C206" s="13"/>
      <c r="D206" s="7"/>
      <c r="E206" s="7"/>
      <c r="F206" s="7">
        <f t="shared" si="13"/>
        <v>0</v>
      </c>
      <c r="G206" s="8"/>
    </row>
    <row r="207" spans="1:7" ht="12.75" hidden="1">
      <c r="A207" s="9"/>
      <c r="B207" s="10"/>
      <c r="C207" s="13"/>
      <c r="D207" s="7"/>
      <c r="E207" s="7"/>
      <c r="F207" s="7">
        <f t="shared" si="13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13"/>
        <v>0</v>
      </c>
      <c r="G208" s="8"/>
    </row>
    <row r="209" spans="1:7" ht="12.75" hidden="1">
      <c r="A209" s="9"/>
      <c r="B209" s="10"/>
      <c r="C209" s="13"/>
      <c r="D209" s="7"/>
      <c r="E209" s="7"/>
      <c r="F209" s="7">
        <f t="shared" si="13"/>
        <v>0</v>
      </c>
      <c r="G209" s="8"/>
    </row>
    <row r="210" spans="1:7" ht="12.75" hidden="1">
      <c r="A210" s="9"/>
      <c r="B210" s="10"/>
      <c r="C210" s="11"/>
      <c r="D210" s="7"/>
      <c r="E210" s="7"/>
      <c r="F210" s="7">
        <f t="shared" si="13"/>
        <v>0</v>
      </c>
      <c r="G210" s="8"/>
    </row>
    <row r="211" spans="1:7" ht="12.75" hidden="1">
      <c r="A211" s="9"/>
      <c r="B211" s="10"/>
      <c r="C211" s="11"/>
      <c r="D211" s="7"/>
      <c r="E211" s="7"/>
      <c r="F211" s="7">
        <f t="shared" si="13"/>
        <v>0</v>
      </c>
      <c r="G211" s="8"/>
    </row>
    <row r="212" spans="1:7" ht="12.75" hidden="1">
      <c r="A212" s="9"/>
      <c r="B212" s="10"/>
      <c r="C212" s="11"/>
      <c r="D212" s="7"/>
      <c r="E212" s="7"/>
      <c r="F212" s="7">
        <f t="shared" si="13"/>
        <v>0</v>
      </c>
      <c r="G212" s="8"/>
    </row>
    <row r="213" spans="1:7" ht="12.75" hidden="1">
      <c r="A213" s="9"/>
      <c r="B213" s="10"/>
      <c r="C213" s="11"/>
      <c r="D213" s="7"/>
      <c r="E213" s="7"/>
      <c r="F213" s="7">
        <f t="shared" si="13"/>
        <v>0</v>
      </c>
      <c r="G213" s="8"/>
    </row>
    <row r="214" spans="1:7" ht="12.75" hidden="1">
      <c r="A214" s="9"/>
      <c r="B214" s="10"/>
      <c r="C214" s="13"/>
      <c r="D214" s="7"/>
      <c r="E214" s="7"/>
      <c r="F214" s="7">
        <f t="shared" si="13"/>
        <v>0</v>
      </c>
      <c r="G214" s="8"/>
    </row>
    <row r="215" spans="1:7" ht="12.75" hidden="1">
      <c r="A215" s="9"/>
      <c r="B215" s="10"/>
      <c r="C215" s="13"/>
      <c r="D215" s="7"/>
      <c r="E215" s="7"/>
      <c r="F215" s="7">
        <f t="shared" si="13"/>
        <v>0</v>
      </c>
      <c r="G215" s="8"/>
    </row>
    <row r="216" spans="1:7" ht="12.75" hidden="1">
      <c r="A216" s="9"/>
      <c r="B216" s="10"/>
      <c r="C216" s="13"/>
      <c r="D216" s="7"/>
      <c r="E216" s="7"/>
      <c r="F216" s="7">
        <f t="shared" si="13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13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13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13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13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3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3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3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3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3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3"/>
        <v>0</v>
      </c>
      <c r="G226" s="8"/>
    </row>
    <row r="227" spans="1:7" ht="12.75" hidden="1">
      <c r="A227" s="9"/>
      <c r="B227" s="10"/>
      <c r="C227" s="11"/>
      <c r="D227" s="7"/>
      <c r="E227" s="7"/>
      <c r="F227" s="7">
        <f t="shared" si="13"/>
        <v>0</v>
      </c>
      <c r="G227" s="8"/>
    </row>
    <row r="228" spans="1:7" ht="12.75" hidden="1">
      <c r="A228" s="9"/>
      <c r="B228" s="10"/>
      <c r="C228" s="11"/>
      <c r="D228" s="7"/>
      <c r="E228" s="7"/>
      <c r="F228" s="7">
        <f t="shared" si="13"/>
        <v>0</v>
      </c>
      <c r="G228" s="8"/>
    </row>
    <row r="229" spans="1:7" ht="12.75" hidden="1">
      <c r="A229" s="9"/>
      <c r="B229" s="10"/>
      <c r="C229" s="11"/>
      <c r="D229" s="7"/>
      <c r="E229" s="7"/>
      <c r="F229" s="7">
        <f t="shared" si="13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3"/>
        <v>0</v>
      </c>
      <c r="G230" s="8"/>
    </row>
    <row r="231" spans="1:7" ht="12.75" hidden="1">
      <c r="A231" s="9"/>
      <c r="B231" s="10"/>
      <c r="C231" s="13"/>
      <c r="D231" s="7"/>
      <c r="E231" s="7"/>
      <c r="F231" s="7">
        <f t="shared" si="13"/>
        <v>0</v>
      </c>
      <c r="G231" s="8"/>
    </row>
    <row r="232" spans="1:7" ht="12.75" hidden="1">
      <c r="A232" s="9"/>
      <c r="B232" s="10"/>
      <c r="C232" s="13"/>
      <c r="D232" s="7"/>
      <c r="E232" s="7"/>
      <c r="F232" s="7">
        <f t="shared" si="13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3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3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13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13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3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3"/>
        <v>0</v>
      </c>
      <c r="G238" s="8"/>
    </row>
    <row r="239" spans="1:7" ht="12.75" hidden="1">
      <c r="A239" s="9"/>
      <c r="B239" s="10"/>
      <c r="C239" s="11"/>
      <c r="D239" s="7"/>
      <c r="E239" s="7"/>
      <c r="F239" s="7">
        <f t="shared" si="13"/>
        <v>0</v>
      </c>
      <c r="G239" s="8"/>
    </row>
    <row r="240" spans="1:7" ht="12.75" hidden="1">
      <c r="A240" s="9"/>
      <c r="B240" s="10"/>
      <c r="C240" s="11"/>
      <c r="D240" s="7"/>
      <c r="E240" s="7"/>
      <c r="F240" s="7">
        <f t="shared" si="13"/>
        <v>0</v>
      </c>
      <c r="G240" s="8"/>
    </row>
    <row r="241" spans="1:7" ht="12.75" hidden="1">
      <c r="A241" s="9"/>
      <c r="B241" s="10"/>
      <c r="C241" s="11"/>
      <c r="D241" s="7"/>
      <c r="E241" s="7"/>
      <c r="F241" s="7">
        <f t="shared" si="13"/>
        <v>0</v>
      </c>
      <c r="G241" s="8"/>
    </row>
    <row r="242" spans="1:7" ht="12.75" hidden="1">
      <c r="A242" s="9"/>
      <c r="B242" s="10"/>
      <c r="C242" s="11"/>
      <c r="D242" s="7"/>
      <c r="E242" s="7"/>
      <c r="F242" s="7">
        <f t="shared" si="13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13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13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13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3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3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3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3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3"/>
        <v>0</v>
      </c>
      <c r="G250" s="8"/>
    </row>
    <row r="251" spans="1:7" ht="12.75" hidden="1">
      <c r="A251" s="3"/>
      <c r="B251" s="4"/>
      <c r="C251" s="5"/>
      <c r="D251" s="6"/>
      <c r="E251" s="6"/>
      <c r="F251" s="7">
        <f t="shared" si="13"/>
        <v>0</v>
      </c>
      <c r="G251" s="8"/>
    </row>
    <row r="252" spans="1:7" ht="12.75" hidden="1">
      <c r="A252" s="3"/>
      <c r="B252" s="4"/>
      <c r="C252" s="5"/>
      <c r="D252" s="6"/>
      <c r="E252" s="6"/>
      <c r="F252" s="7">
        <f t="shared" si="13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3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3"/>
        <v>0</v>
      </c>
      <c r="G254" s="8"/>
    </row>
    <row r="255" spans="1:7" ht="12.75" hidden="1">
      <c r="A255" s="9"/>
      <c r="B255" s="10"/>
      <c r="C255" s="11"/>
      <c r="D255" s="7"/>
      <c r="E255" s="7"/>
      <c r="F255" s="7">
        <f t="shared" si="13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3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3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 t="shared" si="13"/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>D259-E259</f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>D260-E260</f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>D261-E261</f>
        <v>0</v>
      </c>
      <c r="G261" s="8"/>
    </row>
    <row r="262" spans="1:7" ht="25.5">
      <c r="A262" s="3" t="s">
        <v>206</v>
      </c>
      <c r="B262" s="4" t="s">
        <v>207</v>
      </c>
      <c r="C262" s="5" t="s">
        <v>4</v>
      </c>
      <c r="D262" s="6"/>
      <c r="E262" s="6"/>
      <c r="F262" s="6"/>
      <c r="G262" s="8"/>
    </row>
    <row r="263" spans="1:7" ht="12.75">
      <c r="A263" s="3" t="s">
        <v>208</v>
      </c>
      <c r="B263" s="4" t="s">
        <v>209</v>
      </c>
      <c r="C263" s="5" t="s">
        <v>210</v>
      </c>
      <c r="D263" s="6"/>
      <c r="E263" s="6">
        <v>82385.93</v>
      </c>
      <c r="F263" s="6"/>
      <c r="G263" s="8"/>
    </row>
    <row r="264" spans="1:7" ht="12.75">
      <c r="A264" s="3" t="s">
        <v>211</v>
      </c>
      <c r="B264" s="4" t="s">
        <v>212</v>
      </c>
      <c r="C264" s="5" t="s">
        <v>213</v>
      </c>
      <c r="D264" s="6"/>
      <c r="E264" s="6">
        <f>E263+E10-E68</f>
        <v>76324.67999999993</v>
      </c>
      <c r="F264" s="6"/>
      <c r="G264" s="8"/>
    </row>
    <row r="265" spans="1:7" ht="12.75">
      <c r="A265" s="3" t="s">
        <v>214</v>
      </c>
      <c r="B265" s="4" t="s">
        <v>215</v>
      </c>
      <c r="C265" s="5" t="s">
        <v>4</v>
      </c>
      <c r="D265" s="6"/>
      <c r="E265" s="6"/>
      <c r="F265" s="6"/>
      <c r="G265" s="8"/>
    </row>
    <row r="266" spans="4:7" ht="12.75">
      <c r="D266" s="17"/>
      <c r="E266" s="17"/>
      <c r="F266" s="17"/>
      <c r="G266" s="17"/>
    </row>
    <row r="267" spans="4:7" ht="12.75">
      <c r="D267" s="17" t="s">
        <v>216</v>
      </c>
      <c r="E267" s="17"/>
      <c r="F267" s="17"/>
      <c r="G267" s="17"/>
    </row>
    <row r="268" spans="1:8" ht="12.75">
      <c r="A268" s="30" t="s">
        <v>217</v>
      </c>
      <c r="B268" s="30"/>
      <c r="C268" s="19"/>
      <c r="D268" s="19"/>
      <c r="E268" s="19"/>
      <c r="F268" s="19"/>
      <c r="G268" s="19"/>
      <c r="H268" s="19"/>
    </row>
    <row r="269" spans="1:8" ht="12.75">
      <c r="A269" s="18" t="s">
        <v>218</v>
      </c>
      <c r="B269" s="1"/>
      <c r="C269" s="1"/>
      <c r="D269" s="1"/>
      <c r="E269" s="1"/>
      <c r="F269" s="1"/>
      <c r="G269" s="1"/>
      <c r="H269" s="1"/>
    </row>
    <row r="270" spans="4:7" ht="12.75">
      <c r="D270" s="17"/>
      <c r="E270" s="17"/>
      <c r="F270" s="17"/>
      <c r="G270" s="17"/>
    </row>
    <row r="271" spans="4:7" ht="12.75">
      <c r="D271" s="17"/>
      <c r="E271" s="17"/>
      <c r="F271" s="17"/>
      <c r="G271" s="17"/>
    </row>
    <row r="272" spans="4:7" ht="12.75">
      <c r="D272" s="17"/>
      <c r="E272" s="17"/>
      <c r="F272" s="17"/>
      <c r="G272" s="17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</sheetData>
  <mergeCells count="9">
    <mergeCell ref="A268:B268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2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7"/>
      <c r="B1" s="28"/>
      <c r="C1" s="28"/>
      <c r="D1" s="28"/>
      <c r="E1" s="28"/>
      <c r="F1" s="28"/>
      <c r="G1" s="28"/>
    </row>
    <row r="2" spans="1:7" ht="12.75">
      <c r="A2" s="29" t="s">
        <v>0</v>
      </c>
      <c r="B2" s="26"/>
      <c r="C2" s="26"/>
      <c r="D2" s="26"/>
      <c r="E2" s="26"/>
      <c r="F2" s="26"/>
      <c r="G2" s="26"/>
    </row>
    <row r="3" spans="1:7" ht="12.75">
      <c r="A3" s="23" t="s">
        <v>1</v>
      </c>
      <c r="B3" s="24"/>
      <c r="C3" s="24"/>
      <c r="D3" s="24"/>
      <c r="E3" s="24"/>
      <c r="F3" s="24"/>
      <c r="G3" s="24"/>
    </row>
    <row r="4" spans="1:7" ht="12.75">
      <c r="A4" s="23" t="s">
        <v>2</v>
      </c>
      <c r="B4" s="24"/>
      <c r="C4" s="24"/>
      <c r="D4" s="24"/>
      <c r="E4" s="24"/>
      <c r="F4" s="24"/>
      <c r="G4" s="24"/>
    </row>
    <row r="5" spans="1:7" ht="12.75">
      <c r="A5" s="23" t="s">
        <v>3</v>
      </c>
      <c r="B5" s="24"/>
      <c r="C5" s="24"/>
      <c r="D5" s="24"/>
      <c r="E5" s="24"/>
      <c r="F5" s="24"/>
      <c r="G5" s="24"/>
    </row>
    <row r="6" spans="1:7" ht="12.75">
      <c r="A6" s="23" t="s">
        <v>290</v>
      </c>
      <c r="B6" s="24"/>
      <c r="C6" s="24"/>
      <c r="D6" s="24"/>
      <c r="E6" s="24"/>
      <c r="F6" s="24"/>
      <c r="G6" s="24"/>
    </row>
    <row r="7" spans="1:7" ht="12.75">
      <c r="A7" s="23" t="s">
        <v>4</v>
      </c>
      <c r="B7" s="24"/>
      <c r="C7" s="24"/>
      <c r="D7" s="24"/>
      <c r="E7" s="24"/>
      <c r="F7" s="24"/>
      <c r="G7" s="24"/>
    </row>
    <row r="8" spans="1:7" ht="12.75">
      <c r="A8" s="25" t="s">
        <v>5</v>
      </c>
      <c r="B8" s="26"/>
      <c r="C8" s="26"/>
      <c r="D8" s="26"/>
      <c r="E8" s="26"/>
      <c r="F8" s="26"/>
      <c r="G8" s="26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</f>
        <v>3317889</v>
      </c>
      <c r="E10" s="6">
        <f>E13+E17+E18+E19+E20+E21+E22+E23+E24+E26+E27+E28+E29+E30+E31+E32+E33+E34+E35+E36+E40+E44+E48+E50+E51+E52+E53+E56+E57+E58+E59+E60+E61+E62+E64+E63+E65+E66+E67</f>
        <v>2258720.88</v>
      </c>
      <c r="F10" s="7">
        <f>D10-E10</f>
        <v>1059168.12</v>
      </c>
      <c r="G10" s="8">
        <f>E10/D10*100</f>
        <v>68.07704778550458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149909.3</v>
      </c>
      <c r="F13" s="7">
        <f>D13-E13</f>
        <v>124090.70000000001</v>
      </c>
      <c r="G13" s="12">
        <f>E13/D13*100</f>
        <v>54.71142335766422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149909.3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>
        <v>219.9</v>
      </c>
      <c r="F20" s="7">
        <f t="shared" si="0"/>
        <v>-219.9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-0.1</v>
      </c>
      <c r="F21" s="7">
        <f t="shared" si="0"/>
        <v>0.1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500</v>
      </c>
      <c r="F22" s="7">
        <f t="shared" si="0"/>
        <v>-500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220</v>
      </c>
      <c r="B25" s="10"/>
      <c r="C25" s="11" t="s">
        <v>221</v>
      </c>
      <c r="D25" s="7">
        <f>D26+D27+D28+D29</f>
        <v>380000</v>
      </c>
      <c r="E25" s="7">
        <f>E26+E27+E28+E29</f>
        <v>166822.26</v>
      </c>
      <c r="F25" s="7">
        <f t="shared" si="0"/>
        <v>213177.74</v>
      </c>
      <c r="G25" s="7">
        <f>G26+G27+G28+G29</f>
        <v>0</v>
      </c>
    </row>
    <row r="26" spans="1:7" ht="12.75">
      <c r="A26" s="9" t="s">
        <v>220</v>
      </c>
      <c r="B26" s="10"/>
      <c r="C26" s="11" t="s">
        <v>222</v>
      </c>
      <c r="D26" s="7"/>
      <c r="E26" s="7">
        <v>64981.83</v>
      </c>
      <c r="F26" s="7"/>
      <c r="G26" s="8"/>
    </row>
    <row r="27" spans="1:7" ht="12.75">
      <c r="A27" s="9" t="s">
        <v>220</v>
      </c>
      <c r="B27" s="10"/>
      <c r="C27" s="11" t="s">
        <v>223</v>
      </c>
      <c r="D27" s="7"/>
      <c r="E27" s="7">
        <v>1336.7</v>
      </c>
      <c r="F27" s="7"/>
      <c r="G27" s="8"/>
    </row>
    <row r="28" spans="1:7" ht="12.75">
      <c r="A28" s="9" t="s">
        <v>220</v>
      </c>
      <c r="B28" s="10"/>
      <c r="C28" s="11" t="s">
        <v>224</v>
      </c>
      <c r="D28" s="7">
        <v>380000</v>
      </c>
      <c r="E28" s="7">
        <v>102842.42</v>
      </c>
      <c r="F28" s="7"/>
      <c r="G28" s="8"/>
    </row>
    <row r="29" spans="1:7" ht="12.75">
      <c r="A29" s="9" t="s">
        <v>220</v>
      </c>
      <c r="B29" s="10"/>
      <c r="C29" s="11" t="s">
        <v>225</v>
      </c>
      <c r="D29" s="7"/>
      <c r="E29" s="7">
        <v>-2338.69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>
        <v>421.5</v>
      </c>
      <c r="F30" s="7">
        <f t="shared" si="0"/>
        <v>4578.5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/>
      <c r="F31" s="7">
        <f t="shared" si="0"/>
        <v>0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62613.380000000005</v>
      </c>
      <c r="F36" s="7">
        <f t="shared" si="0"/>
        <v>113386.62</v>
      </c>
      <c r="G36" s="12">
        <f>E36/D36*100</f>
        <v>35.575784090909096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61435.58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1177.8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86897.41</v>
      </c>
      <c r="F40" s="7">
        <f t="shared" si="0"/>
        <v>66102.59</v>
      </c>
      <c r="G40" s="12">
        <f>E40/D40*100</f>
        <v>56.795692810457524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84554.36</v>
      </c>
      <c r="F41" s="7"/>
      <c r="G41" s="8"/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2343.05</v>
      </c>
      <c r="F42" s="7"/>
      <c r="G42" s="8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8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101923.5</v>
      </c>
      <c r="F44" s="7">
        <f>D44-E44</f>
        <v>61076.5</v>
      </c>
      <c r="G44" s="8"/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101923.5</v>
      </c>
      <c r="F45" s="7"/>
      <c r="G45" s="8"/>
    </row>
    <row r="46" spans="1:7" ht="76.5">
      <c r="A46" s="9" t="s">
        <v>49</v>
      </c>
      <c r="B46" s="10" t="s">
        <v>4</v>
      </c>
      <c r="C46" s="11" t="s">
        <v>52</v>
      </c>
      <c r="D46" s="7"/>
      <c r="E46" s="7"/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9460</v>
      </c>
      <c r="F48" s="7">
        <f aca="true" t="shared" si="1" ref="F48:F53">D48-E48</f>
        <v>5540</v>
      </c>
      <c r="G48" s="12">
        <f>E48/D48*100</f>
        <v>63.06666666666667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9460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50953.77</v>
      </c>
      <c r="F53" s="7">
        <f t="shared" si="1"/>
        <v>-20953.769999999997</v>
      </c>
      <c r="G53" s="12">
        <f>E53/D53*100</f>
        <v>169.8459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50953.77</v>
      </c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1450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16559.01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>
        <v>37542.45</v>
      </c>
      <c r="F59" s="7">
        <f>D59-E59</f>
        <v>-37542.45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>
        <v>37805</v>
      </c>
      <c r="F60" s="7"/>
      <c r="G60" s="8"/>
    </row>
    <row r="61" spans="1:7" ht="12.75">
      <c r="A61" s="9" t="s">
        <v>77</v>
      </c>
      <c r="B61" s="10"/>
      <c r="C61" s="11" t="s">
        <v>78</v>
      </c>
      <c r="D61" s="7"/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676545.5</v>
      </c>
      <c r="F62" s="7"/>
      <c r="G62" s="12"/>
    </row>
    <row r="63" spans="1:7" ht="27" customHeight="1">
      <c r="A63" s="9" t="s">
        <v>292</v>
      </c>
      <c r="B63" s="10" t="s">
        <v>4</v>
      </c>
      <c r="C63" s="11" t="s">
        <v>291</v>
      </c>
      <c r="D63" s="7">
        <v>359940</v>
      </c>
      <c r="E63" s="7">
        <v>359940</v>
      </c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179158</v>
      </c>
      <c r="F64" s="7">
        <f>D64-E64</f>
        <v>0</v>
      </c>
      <c r="G64" s="12">
        <f>E64/D64*100</f>
        <v>100</v>
      </c>
    </row>
    <row r="65" spans="1:7" ht="25.5">
      <c r="A65" s="9" t="s">
        <v>85</v>
      </c>
      <c r="B65" s="10" t="s">
        <v>4</v>
      </c>
      <c r="C65" s="11" t="s">
        <v>287</v>
      </c>
      <c r="D65" s="7">
        <v>20000</v>
      </c>
      <c r="E65" s="7">
        <v>20000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300000</v>
      </c>
      <c r="F66" s="7">
        <v>0</v>
      </c>
      <c r="G66" s="12">
        <f>E66/D66*100</f>
        <v>75</v>
      </c>
    </row>
    <row r="67" spans="1:7" ht="12.75">
      <c r="A67" s="9"/>
      <c r="B67" s="10"/>
      <c r="C67" s="13"/>
      <c r="D67" s="7"/>
      <c r="E67" s="7"/>
      <c r="F67" s="7"/>
      <c r="G67" s="8"/>
    </row>
    <row r="68" spans="1:7" ht="12.75">
      <c r="A68" s="3" t="s">
        <v>89</v>
      </c>
      <c r="B68" s="4" t="s">
        <v>90</v>
      </c>
      <c r="C68" s="5" t="s">
        <v>91</v>
      </c>
      <c r="D68" s="6">
        <f>D69+D74+D112+D116+D132+D143+D150+D175+D140</f>
        <v>3371813</v>
      </c>
      <c r="E68" s="6">
        <f>E69+E74+E112+E116+E132+E143+E150+E175+E140</f>
        <v>1824464.5100000002</v>
      </c>
      <c r="F68" s="6">
        <f>D68-E68</f>
        <v>1547348.4899999998</v>
      </c>
      <c r="G68" s="8">
        <f aca="true" t="shared" si="2" ref="G68:G77">E68/D68*100</f>
        <v>54.1093029180444</v>
      </c>
    </row>
    <row r="69" spans="1:7" ht="38.25">
      <c r="A69" s="9" t="s">
        <v>92</v>
      </c>
      <c r="B69" s="10" t="s">
        <v>4</v>
      </c>
      <c r="C69" s="11" t="s">
        <v>93</v>
      </c>
      <c r="D69" s="6">
        <f>D70</f>
        <v>443598</v>
      </c>
      <c r="E69" s="6">
        <f>E70</f>
        <v>358356.22</v>
      </c>
      <c r="F69" s="6">
        <f>D69-E69</f>
        <v>85241.78000000003</v>
      </c>
      <c r="G69" s="8">
        <f t="shared" si="2"/>
        <v>80.78400263301458</v>
      </c>
    </row>
    <row r="70" spans="1:7" ht="12.75">
      <c r="A70" s="9" t="s">
        <v>94</v>
      </c>
      <c r="B70" s="10" t="s">
        <v>4</v>
      </c>
      <c r="C70" s="14" t="s">
        <v>95</v>
      </c>
      <c r="D70" s="7">
        <f>D71</f>
        <v>443598</v>
      </c>
      <c r="E70" s="7">
        <f>E71</f>
        <v>358356.22</v>
      </c>
      <c r="F70" s="7">
        <f aca="true" t="shared" si="3" ref="F70:F94">D70-E70</f>
        <v>85241.78000000003</v>
      </c>
      <c r="G70" s="12">
        <f t="shared" si="2"/>
        <v>80.78400263301458</v>
      </c>
    </row>
    <row r="71" spans="1:7" ht="25.5">
      <c r="A71" s="9" t="s">
        <v>96</v>
      </c>
      <c r="B71" s="10" t="s">
        <v>4</v>
      </c>
      <c r="C71" s="14" t="s">
        <v>97</v>
      </c>
      <c r="D71" s="7">
        <f>D72+D73</f>
        <v>443598</v>
      </c>
      <c r="E71" s="7">
        <f>E72+E73</f>
        <v>358356.22</v>
      </c>
      <c r="F71" s="7">
        <f t="shared" si="3"/>
        <v>85241.78000000003</v>
      </c>
      <c r="G71" s="12">
        <f t="shared" si="2"/>
        <v>80.78400263301458</v>
      </c>
    </row>
    <row r="72" spans="1:7" ht="12.75">
      <c r="A72" s="9" t="s">
        <v>98</v>
      </c>
      <c r="B72" s="10" t="s">
        <v>4</v>
      </c>
      <c r="C72" s="14" t="s">
        <v>226</v>
      </c>
      <c r="D72" s="7">
        <v>340705</v>
      </c>
      <c r="E72" s="7">
        <v>276162.98</v>
      </c>
      <c r="F72" s="7">
        <f t="shared" si="3"/>
        <v>64542.02000000002</v>
      </c>
      <c r="G72" s="12">
        <f t="shared" si="2"/>
        <v>81.05633319147061</v>
      </c>
    </row>
    <row r="73" spans="1:7" ht="25.5">
      <c r="A73" s="9" t="s">
        <v>99</v>
      </c>
      <c r="B73" s="10" t="s">
        <v>4</v>
      </c>
      <c r="C73" s="14" t="s">
        <v>227</v>
      </c>
      <c r="D73" s="7">
        <v>102893</v>
      </c>
      <c r="E73" s="7">
        <v>82193.24</v>
      </c>
      <c r="F73" s="7">
        <f t="shared" si="3"/>
        <v>20699.759999999995</v>
      </c>
      <c r="G73" s="12">
        <f t="shared" si="2"/>
        <v>79.88224660569718</v>
      </c>
    </row>
    <row r="74" spans="1:7" ht="51">
      <c r="A74" s="9" t="s">
        <v>100</v>
      </c>
      <c r="B74" s="10" t="s">
        <v>4</v>
      </c>
      <c r="C74" s="14" t="s">
        <v>101</v>
      </c>
      <c r="D74" s="6">
        <f>D75</f>
        <v>1427749</v>
      </c>
      <c r="E74" s="6">
        <f>E75</f>
        <v>782239.63</v>
      </c>
      <c r="F74" s="6">
        <f t="shared" si="3"/>
        <v>645509.37</v>
      </c>
      <c r="G74" s="8">
        <f t="shared" si="2"/>
        <v>54.788315733367696</v>
      </c>
    </row>
    <row r="75" spans="1:7" ht="12.75">
      <c r="A75" s="9" t="s">
        <v>102</v>
      </c>
      <c r="B75" s="10" t="s">
        <v>4</v>
      </c>
      <c r="C75" s="14" t="s">
        <v>243</v>
      </c>
      <c r="D75" s="7">
        <f>D76</f>
        <v>1427749</v>
      </c>
      <c r="E75" s="7">
        <f>E76</f>
        <v>782239.63</v>
      </c>
      <c r="F75" s="7">
        <f t="shared" si="3"/>
        <v>645509.37</v>
      </c>
      <c r="G75" s="12">
        <f t="shared" si="2"/>
        <v>54.788315733367696</v>
      </c>
    </row>
    <row r="76" spans="1:7" ht="25.5">
      <c r="A76" s="9" t="s">
        <v>96</v>
      </c>
      <c r="B76" s="10" t="s">
        <v>4</v>
      </c>
      <c r="C76" s="14" t="s">
        <v>243</v>
      </c>
      <c r="D76" s="7">
        <f>D77+D78+D79+D80+D81+D82+D83+D84+D85+D86+D87+D88+D89+D90+D91+D92+D93+D94+D95+D96+D97+D98+D99+D100+D101+D102+D103+D104+D105+D106+D107+D108+D109+D110</f>
        <v>1427749</v>
      </c>
      <c r="E76" s="7">
        <f>E77+E78+E79+E80+E81+E82+E83+E84+E85+E86+E87+E88+E89+E90+E91+E92+E93+E94+E95+E96+E97+E98+E99+E100+E101+E102+E103+E104+E105+E106+E107+E108+E109+E110</f>
        <v>782239.63</v>
      </c>
      <c r="F76" s="7">
        <f>F77+F78+F79+F80+F81+F82+F83+F84+F85+F86+F87+F88+F89+F90+F91+F92+F93+F94+F95+F96+F97+F98+F99+F100+F101+F102+F103+F104+F105+F106+F107+F108+F109+F110</f>
        <v>645509.37</v>
      </c>
      <c r="G76" s="12">
        <f t="shared" si="2"/>
        <v>54.788315733367696</v>
      </c>
    </row>
    <row r="77" spans="1:7" ht="12.75">
      <c r="A77" s="9" t="s">
        <v>98</v>
      </c>
      <c r="B77" s="10" t="s">
        <v>4</v>
      </c>
      <c r="C77" s="13" t="s">
        <v>228</v>
      </c>
      <c r="D77" s="7">
        <v>763448</v>
      </c>
      <c r="E77" s="7">
        <v>507042.48</v>
      </c>
      <c r="F77" s="7">
        <f t="shared" si="3"/>
        <v>256405.52000000002</v>
      </c>
      <c r="G77" s="12">
        <f t="shared" si="2"/>
        <v>66.41480231790509</v>
      </c>
    </row>
    <row r="78" spans="1:7" ht="25.5">
      <c r="A78" s="9" t="s">
        <v>99</v>
      </c>
      <c r="B78" s="10" t="s">
        <v>4</v>
      </c>
      <c r="C78" s="13" t="s">
        <v>229</v>
      </c>
      <c r="D78" s="7">
        <v>500</v>
      </c>
      <c r="E78" s="7">
        <v>500</v>
      </c>
      <c r="F78" s="7">
        <f t="shared" si="3"/>
        <v>0</v>
      </c>
      <c r="G78" s="12"/>
    </row>
    <row r="79" spans="1:7" ht="25.5">
      <c r="A79" s="9" t="s">
        <v>99</v>
      </c>
      <c r="B79" s="10" t="s">
        <v>4</v>
      </c>
      <c r="C79" s="13" t="s">
        <v>230</v>
      </c>
      <c r="D79" s="7">
        <v>230562</v>
      </c>
      <c r="E79" s="7">
        <v>147086.85</v>
      </c>
      <c r="F79" s="7">
        <f t="shared" si="3"/>
        <v>83475.15</v>
      </c>
      <c r="G79" s="12">
        <f aca="true" t="shared" si="4" ref="G79:G84">E79/D79*100</f>
        <v>63.79492284071097</v>
      </c>
    </row>
    <row r="80" spans="1:7" ht="25.5">
      <c r="A80" s="9" t="s">
        <v>99</v>
      </c>
      <c r="B80" s="10" t="s">
        <v>4</v>
      </c>
      <c r="C80" s="13" t="s">
        <v>284</v>
      </c>
      <c r="D80" s="7">
        <v>25350</v>
      </c>
      <c r="E80" s="7">
        <v>13502.89</v>
      </c>
      <c r="F80" s="7">
        <f t="shared" si="3"/>
        <v>11847.11</v>
      </c>
      <c r="G80" s="12">
        <f t="shared" si="4"/>
        <v>53.2658382642998</v>
      </c>
    </row>
    <row r="81" spans="1:7" ht="25.5">
      <c r="A81" s="9" t="s">
        <v>99</v>
      </c>
      <c r="B81" s="10" t="s">
        <v>4</v>
      </c>
      <c r="C81" s="13" t="s">
        <v>232</v>
      </c>
      <c r="D81" s="7">
        <v>23436</v>
      </c>
      <c r="E81" s="7">
        <v>9339.1</v>
      </c>
      <c r="F81" s="7">
        <f t="shared" si="3"/>
        <v>14096.9</v>
      </c>
      <c r="G81" s="12">
        <f t="shared" si="4"/>
        <v>39.84937702679638</v>
      </c>
    </row>
    <row r="82" spans="1:7" ht="25.5">
      <c r="A82" s="9" t="s">
        <v>99</v>
      </c>
      <c r="B82" s="10" t="s">
        <v>4</v>
      </c>
      <c r="C82" s="13" t="s">
        <v>233</v>
      </c>
      <c r="D82" s="7">
        <v>9096</v>
      </c>
      <c r="E82" s="7">
        <v>4066.38</v>
      </c>
      <c r="F82" s="7">
        <f t="shared" si="3"/>
        <v>5029.62</v>
      </c>
      <c r="G82" s="12">
        <f t="shared" si="4"/>
        <v>44.705145118733505</v>
      </c>
    </row>
    <row r="83" spans="1:7" ht="25.5">
      <c r="A83" s="9" t="s">
        <v>99</v>
      </c>
      <c r="B83" s="10" t="s">
        <v>4</v>
      </c>
      <c r="C83" s="13" t="s">
        <v>269</v>
      </c>
      <c r="D83" s="7">
        <v>4200</v>
      </c>
      <c r="E83" s="7"/>
      <c r="F83" s="7">
        <f t="shared" si="3"/>
        <v>4200</v>
      </c>
      <c r="G83" s="12">
        <f t="shared" si="4"/>
        <v>0</v>
      </c>
    </row>
    <row r="84" spans="1:7" ht="25.5">
      <c r="A84" s="9" t="s">
        <v>99</v>
      </c>
      <c r="B84" s="10" t="s">
        <v>4</v>
      </c>
      <c r="C84" s="13" t="s">
        <v>234</v>
      </c>
      <c r="D84" s="7">
        <v>6500</v>
      </c>
      <c r="E84" s="7">
        <v>1587.77</v>
      </c>
      <c r="F84" s="7">
        <f t="shared" si="3"/>
        <v>4912.23</v>
      </c>
      <c r="G84" s="12">
        <f t="shared" si="4"/>
        <v>24.427230769230768</v>
      </c>
    </row>
    <row r="85" spans="1:7" ht="25.5">
      <c r="A85" s="9" t="s">
        <v>99</v>
      </c>
      <c r="B85" s="10" t="s">
        <v>4</v>
      </c>
      <c r="C85" s="13" t="s">
        <v>235</v>
      </c>
      <c r="D85" s="7">
        <v>3634</v>
      </c>
      <c r="E85" s="7"/>
      <c r="F85" s="7">
        <f t="shared" si="3"/>
        <v>3634</v>
      </c>
      <c r="G85" s="12"/>
    </row>
    <row r="86" spans="1:7" ht="25.5">
      <c r="A86" s="9" t="s">
        <v>99</v>
      </c>
      <c r="B86" s="10" t="s">
        <v>4</v>
      </c>
      <c r="C86" s="13" t="s">
        <v>236</v>
      </c>
      <c r="D86" s="7">
        <v>63464</v>
      </c>
      <c r="E86" s="7">
        <v>20673</v>
      </c>
      <c r="F86" s="7">
        <f t="shared" si="3"/>
        <v>42791</v>
      </c>
      <c r="G86" s="12">
        <f>E86/D86*100</f>
        <v>32.57437287280978</v>
      </c>
    </row>
    <row r="87" spans="1:7" ht="25.5">
      <c r="A87" s="9" t="s">
        <v>99</v>
      </c>
      <c r="B87" s="10" t="s">
        <v>4</v>
      </c>
      <c r="C87" s="13" t="s">
        <v>265</v>
      </c>
      <c r="D87" s="7">
        <v>2750</v>
      </c>
      <c r="E87" s="7">
        <v>2750</v>
      </c>
      <c r="F87" s="7">
        <f t="shared" si="3"/>
        <v>0</v>
      </c>
      <c r="G87" s="12"/>
    </row>
    <row r="88" spans="1:7" ht="25.5">
      <c r="A88" s="9" t="s">
        <v>99</v>
      </c>
      <c r="B88" s="10" t="s">
        <v>4</v>
      </c>
      <c r="C88" s="13" t="s">
        <v>237</v>
      </c>
      <c r="D88" s="7">
        <v>27854.16</v>
      </c>
      <c r="E88" s="7">
        <v>25495.16</v>
      </c>
      <c r="F88" s="7">
        <f t="shared" si="3"/>
        <v>2359</v>
      </c>
      <c r="G88" s="12">
        <f>E88/D88*100</f>
        <v>91.53088802534343</v>
      </c>
    </row>
    <row r="89" spans="1:7" ht="25.5">
      <c r="A89" s="9" t="s">
        <v>99</v>
      </c>
      <c r="B89" s="10" t="s">
        <v>4</v>
      </c>
      <c r="C89" s="13" t="s">
        <v>238</v>
      </c>
      <c r="D89" s="7">
        <v>13761</v>
      </c>
      <c r="E89" s="7">
        <v>10636</v>
      </c>
      <c r="F89" s="7">
        <f t="shared" si="3"/>
        <v>3125</v>
      </c>
      <c r="G89" s="8"/>
    </row>
    <row r="90" spans="1:7" ht="25.5">
      <c r="A90" s="9" t="s">
        <v>99</v>
      </c>
      <c r="B90" s="10" t="s">
        <v>4</v>
      </c>
      <c r="C90" s="13" t="s">
        <v>239</v>
      </c>
      <c r="D90" s="7">
        <v>1160</v>
      </c>
      <c r="E90" s="7">
        <v>560</v>
      </c>
      <c r="F90" s="7">
        <f t="shared" si="3"/>
        <v>600</v>
      </c>
      <c r="G90" s="8"/>
    </row>
    <row r="91" spans="1:7" ht="25.5">
      <c r="A91" s="9" t="s">
        <v>99</v>
      </c>
      <c r="B91" s="10" t="s">
        <v>4</v>
      </c>
      <c r="C91" s="13" t="s">
        <v>240</v>
      </c>
      <c r="D91" s="7">
        <v>1500</v>
      </c>
      <c r="E91" s="7">
        <v>1000</v>
      </c>
      <c r="F91" s="7">
        <f t="shared" si="3"/>
        <v>500</v>
      </c>
      <c r="G91" s="8"/>
    </row>
    <row r="92" spans="1:7" ht="25.5">
      <c r="A92" s="9" t="s">
        <v>99</v>
      </c>
      <c r="B92" s="10" t="s">
        <v>4</v>
      </c>
      <c r="C92" s="13" t="s">
        <v>241</v>
      </c>
      <c r="D92" s="7">
        <v>39672</v>
      </c>
      <c r="E92" s="7"/>
      <c r="F92" s="7">
        <f t="shared" si="3"/>
        <v>39672</v>
      </c>
      <c r="G92" s="8"/>
    </row>
    <row r="93" spans="1:7" ht="25.5">
      <c r="A93" s="9" t="s">
        <v>99</v>
      </c>
      <c r="B93" s="10" t="s">
        <v>4</v>
      </c>
      <c r="C93" s="13" t="s">
        <v>242</v>
      </c>
      <c r="D93" s="7">
        <v>30000</v>
      </c>
      <c r="E93" s="7"/>
      <c r="F93" s="7">
        <f t="shared" si="3"/>
        <v>30000</v>
      </c>
      <c r="G93" s="8"/>
    </row>
    <row r="94" spans="1:7" ht="25.5">
      <c r="A94" s="9" t="s">
        <v>99</v>
      </c>
      <c r="B94" s="10" t="s">
        <v>4</v>
      </c>
      <c r="C94" s="13" t="s">
        <v>263</v>
      </c>
      <c r="D94" s="7">
        <v>180861.84</v>
      </c>
      <c r="E94" s="7">
        <v>38000</v>
      </c>
      <c r="F94" s="7">
        <f t="shared" si="3"/>
        <v>142861.84</v>
      </c>
      <c r="G94" s="8"/>
    </row>
    <row r="95" spans="1:7" ht="25.5" hidden="1">
      <c r="A95" s="9" t="s">
        <v>99</v>
      </c>
      <c r="B95" s="10" t="s">
        <v>4</v>
      </c>
      <c r="C95" s="13"/>
      <c r="D95" s="7"/>
      <c r="E95" s="7"/>
      <c r="F95" s="7"/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>
        <f>D96-E96</f>
        <v>0</v>
      </c>
      <c r="G96" s="8"/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12" t="e">
        <f>E97/D97*100</f>
        <v>#DIV/0!</v>
      </c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/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/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 t="e">
        <f>E100/D100*100</f>
        <v>#DIV/0!</v>
      </c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/>
      <c r="G101" s="12"/>
    </row>
    <row r="102" spans="1:7" ht="25.5" hidden="1">
      <c r="A102" s="9" t="s">
        <v>99</v>
      </c>
      <c r="B102" s="10"/>
      <c r="C102" s="13"/>
      <c r="D102" s="7"/>
      <c r="E102" s="7"/>
      <c r="F102" s="7">
        <f>D102-E102</f>
        <v>0</v>
      </c>
      <c r="G102" s="12">
        <v>100</v>
      </c>
    </row>
    <row r="103" spans="1:7" ht="25.5" hidden="1">
      <c r="A103" s="9" t="s">
        <v>99</v>
      </c>
      <c r="B103" s="10" t="s">
        <v>4</v>
      </c>
      <c r="C103" s="13"/>
      <c r="D103" s="7"/>
      <c r="E103" s="7"/>
      <c r="F103" s="7">
        <f>D103-E103</f>
        <v>0</v>
      </c>
      <c r="G103" s="12" t="e">
        <f>E103/D103*100</f>
        <v>#DIV/0!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>
        <f>D104-E104</f>
        <v>0</v>
      </c>
      <c r="G104" s="8">
        <v>100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/>
      <c r="G105" s="8"/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>
        <f>D106-E106</f>
        <v>0</v>
      </c>
      <c r="G106" s="8" t="e">
        <f>E106/D106*100</f>
        <v>#DIV/0!</v>
      </c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/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8"/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8" t="e">
        <f aca="true" t="shared" si="5" ref="G109:G120">E109/D109*100</f>
        <v>#DIV/0!</v>
      </c>
    </row>
    <row r="110" spans="1:7" ht="25.5" hidden="1">
      <c r="A110" s="9" t="s">
        <v>99</v>
      </c>
      <c r="B110" s="10" t="s">
        <v>4</v>
      </c>
      <c r="C110" s="13"/>
      <c r="D110" s="15"/>
      <c r="E110" s="15"/>
      <c r="F110" s="7">
        <f>D110-E110</f>
        <v>0</v>
      </c>
      <c r="G110" s="12"/>
    </row>
    <row r="111" spans="1:7" ht="12.75" hidden="1">
      <c r="A111" s="9"/>
      <c r="B111" s="10"/>
      <c r="C111" s="13"/>
      <c r="D111" s="7"/>
      <c r="E111" s="7"/>
      <c r="F111" s="7"/>
      <c r="G111" s="8"/>
    </row>
    <row r="112" spans="1:7" ht="12.75">
      <c r="A112" s="3" t="s">
        <v>103</v>
      </c>
      <c r="B112" s="4" t="s">
        <v>4</v>
      </c>
      <c r="C112" s="16" t="s">
        <v>104</v>
      </c>
      <c r="D112" s="6">
        <f aca="true" t="shared" si="6" ref="D112:E114">D113</f>
        <v>1000</v>
      </c>
      <c r="E112" s="6">
        <f t="shared" si="6"/>
        <v>0</v>
      </c>
      <c r="F112" s="7">
        <f>D112-E112</f>
        <v>1000</v>
      </c>
      <c r="G112" s="8"/>
    </row>
    <row r="113" spans="1:7" ht="12.75">
      <c r="A113" s="9" t="s">
        <v>105</v>
      </c>
      <c r="B113" s="10" t="s">
        <v>4</v>
      </c>
      <c r="C113" s="11" t="s">
        <v>244</v>
      </c>
      <c r="D113" s="7">
        <f t="shared" si="6"/>
        <v>1000</v>
      </c>
      <c r="E113" s="7">
        <f t="shared" si="6"/>
        <v>0</v>
      </c>
      <c r="F113" s="7">
        <f>D113-E113</f>
        <v>1000</v>
      </c>
      <c r="G113" s="12"/>
    </row>
    <row r="114" spans="1:7" ht="12.75">
      <c r="A114" s="9" t="s">
        <v>106</v>
      </c>
      <c r="B114" s="10" t="s">
        <v>4</v>
      </c>
      <c r="C114" s="11" t="s">
        <v>245</v>
      </c>
      <c r="D114" s="7">
        <f t="shared" si="6"/>
        <v>1000</v>
      </c>
      <c r="E114" s="7">
        <f t="shared" si="6"/>
        <v>0</v>
      </c>
      <c r="F114" s="7">
        <f>D114-E114</f>
        <v>1000</v>
      </c>
      <c r="G114" s="12"/>
    </row>
    <row r="115" spans="1:7" ht="12.75">
      <c r="A115" s="9" t="s">
        <v>107</v>
      </c>
      <c r="B115" s="10" t="s">
        <v>4</v>
      </c>
      <c r="C115" s="11" t="s">
        <v>246</v>
      </c>
      <c r="D115" s="7">
        <v>1000</v>
      </c>
      <c r="E115" s="7">
        <v>0</v>
      </c>
      <c r="F115" s="7">
        <f>D115-E115</f>
        <v>1000</v>
      </c>
      <c r="G115" s="12"/>
    </row>
    <row r="116" spans="1:7" ht="12.75">
      <c r="A116" s="9" t="s">
        <v>108</v>
      </c>
      <c r="B116" s="10" t="s">
        <v>4</v>
      </c>
      <c r="C116" s="16" t="s">
        <v>109</v>
      </c>
      <c r="D116" s="6">
        <f>D117</f>
        <v>179158</v>
      </c>
      <c r="E116" s="6">
        <f>E117</f>
        <v>131193.37</v>
      </c>
      <c r="F116" s="6">
        <f>F117</f>
        <v>47964.630000000005</v>
      </c>
      <c r="G116" s="8">
        <f t="shared" si="5"/>
        <v>73.22774869109946</v>
      </c>
    </row>
    <row r="117" spans="1:7" ht="25.5">
      <c r="A117" s="9" t="s">
        <v>110</v>
      </c>
      <c r="B117" s="10" t="s">
        <v>4</v>
      </c>
      <c r="C117" s="11" t="s">
        <v>255</v>
      </c>
      <c r="D117" s="7">
        <f>D118</f>
        <v>179158</v>
      </c>
      <c r="E117" s="7">
        <f>E118</f>
        <v>131193.37</v>
      </c>
      <c r="F117" s="7">
        <f>D117-E117</f>
        <v>47964.630000000005</v>
      </c>
      <c r="G117" s="12">
        <f t="shared" si="5"/>
        <v>73.22774869109946</v>
      </c>
    </row>
    <row r="118" spans="1:7" ht="25.5">
      <c r="A118" s="9" t="s">
        <v>96</v>
      </c>
      <c r="B118" s="10" t="s">
        <v>4</v>
      </c>
      <c r="C118" s="11" t="s">
        <v>255</v>
      </c>
      <c r="D118" s="7">
        <f>D119+D120+D122+D123+D124+D125+D126+D127+D128+D129+D131+D121+D130</f>
        <v>179158</v>
      </c>
      <c r="E118" s="7">
        <f>E119+E120+E122+E123+E124+E125+E126+E127+E128+E129+E131+E121+E130</f>
        <v>131193.37</v>
      </c>
      <c r="F118" s="7">
        <f>F119+F120+F122+F123+F124+F125+F127+F128+F129+F131+F121</f>
        <v>47964.630000000005</v>
      </c>
      <c r="G118" s="12">
        <f t="shared" si="5"/>
        <v>73.22774869109946</v>
      </c>
    </row>
    <row r="119" spans="1:7" ht="12.75">
      <c r="A119" s="9" t="s">
        <v>98</v>
      </c>
      <c r="B119" s="10" t="s">
        <v>4</v>
      </c>
      <c r="C119" s="11" t="s">
        <v>274</v>
      </c>
      <c r="D119" s="7">
        <v>125364</v>
      </c>
      <c r="E119" s="7">
        <v>90059.43</v>
      </c>
      <c r="F119" s="7">
        <f aca="true" t="shared" si="7" ref="F119:F124">D119-E119</f>
        <v>35304.57000000001</v>
      </c>
      <c r="G119" s="12">
        <f t="shared" si="5"/>
        <v>71.83835072269551</v>
      </c>
    </row>
    <row r="120" spans="1:7" ht="25.5">
      <c r="A120" s="9" t="s">
        <v>99</v>
      </c>
      <c r="B120" s="10" t="s">
        <v>4</v>
      </c>
      <c r="C120" s="11" t="s">
        <v>274</v>
      </c>
      <c r="D120" s="7">
        <v>37860</v>
      </c>
      <c r="E120" s="7">
        <v>25989.94</v>
      </c>
      <c r="F120" s="7">
        <f t="shared" si="7"/>
        <v>11870.060000000001</v>
      </c>
      <c r="G120" s="12">
        <f t="shared" si="5"/>
        <v>68.64749075541468</v>
      </c>
    </row>
    <row r="121" spans="1:7" ht="25.5">
      <c r="A121" s="9" t="s">
        <v>99</v>
      </c>
      <c r="B121" s="10"/>
      <c r="C121" s="11" t="s">
        <v>275</v>
      </c>
      <c r="D121" s="7">
        <v>994</v>
      </c>
      <c r="E121" s="7">
        <v>994</v>
      </c>
      <c r="F121" s="7">
        <f t="shared" si="7"/>
        <v>0</v>
      </c>
      <c r="G121" s="12"/>
    </row>
    <row r="122" spans="1:7" ht="25.5">
      <c r="A122" s="9" t="s">
        <v>99</v>
      </c>
      <c r="B122" s="10" t="s">
        <v>4</v>
      </c>
      <c r="C122" s="11" t="s">
        <v>276</v>
      </c>
      <c r="D122" s="7">
        <v>3240</v>
      </c>
      <c r="E122" s="7">
        <v>2450</v>
      </c>
      <c r="F122" s="7">
        <f t="shared" si="7"/>
        <v>790</v>
      </c>
      <c r="G122" s="8"/>
    </row>
    <row r="123" spans="1:7" ht="25.5">
      <c r="A123" s="9" t="s">
        <v>99</v>
      </c>
      <c r="B123" s="10"/>
      <c r="C123" s="11" t="s">
        <v>273</v>
      </c>
      <c r="D123" s="7">
        <v>9000</v>
      </c>
      <c r="E123" s="7">
        <v>9000</v>
      </c>
      <c r="F123" s="7">
        <f t="shared" si="7"/>
        <v>0</v>
      </c>
      <c r="G123" s="8"/>
    </row>
    <row r="124" spans="1:7" ht="25.5">
      <c r="A124" s="9" t="s">
        <v>99</v>
      </c>
      <c r="B124" s="10" t="s">
        <v>4</v>
      </c>
      <c r="C124" s="11" t="s">
        <v>272</v>
      </c>
      <c r="D124" s="7">
        <v>2700</v>
      </c>
      <c r="E124" s="7">
        <v>2700</v>
      </c>
      <c r="F124" s="7">
        <f t="shared" si="7"/>
        <v>0</v>
      </c>
      <c r="G124" s="8">
        <f>E124/D124*100</f>
        <v>100</v>
      </c>
    </row>
    <row r="125" spans="1:7" ht="12.75">
      <c r="A125" s="9"/>
      <c r="B125" s="10"/>
      <c r="C125" s="11"/>
      <c r="D125" s="7"/>
      <c r="E125" s="7"/>
      <c r="F125" s="7"/>
      <c r="G125" s="8"/>
    </row>
    <row r="126" spans="1:7" ht="12.75" hidden="1">
      <c r="A126" s="9"/>
      <c r="B126" s="10"/>
      <c r="C126" s="13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>
      <c r="A131" s="9"/>
      <c r="B131" s="10"/>
      <c r="C131" s="11"/>
      <c r="D131" s="7"/>
      <c r="E131" s="7"/>
      <c r="F131" s="7"/>
      <c r="G131" s="8"/>
    </row>
    <row r="132" spans="1:7" ht="31.5" customHeight="1">
      <c r="A132" s="9" t="s">
        <v>281</v>
      </c>
      <c r="B132" s="10" t="s">
        <v>4</v>
      </c>
      <c r="C132" s="16" t="s">
        <v>277</v>
      </c>
      <c r="D132" s="6">
        <f aca="true" t="shared" si="8" ref="D132:E134">D133</f>
        <v>22000</v>
      </c>
      <c r="E132" s="6">
        <f t="shared" si="8"/>
        <v>22000</v>
      </c>
      <c r="F132" s="7">
        <f>D132-E132</f>
        <v>0</v>
      </c>
      <c r="G132" s="8">
        <f>E132/D132*100</f>
        <v>100</v>
      </c>
    </row>
    <row r="133" spans="1:7" ht="30" customHeight="1">
      <c r="A133" s="9" t="s">
        <v>282</v>
      </c>
      <c r="B133" s="10" t="s">
        <v>4</v>
      </c>
      <c r="C133" s="11" t="s">
        <v>278</v>
      </c>
      <c r="D133" s="7">
        <f t="shared" si="8"/>
        <v>22000</v>
      </c>
      <c r="E133" s="7">
        <f t="shared" si="8"/>
        <v>22000</v>
      </c>
      <c r="F133" s="7">
        <f>D133-E133</f>
        <v>0</v>
      </c>
      <c r="G133" s="8">
        <f>E133/D133*100</f>
        <v>100</v>
      </c>
    </row>
    <row r="134" spans="1:7" ht="28.5" customHeight="1">
      <c r="A134" s="9" t="s">
        <v>283</v>
      </c>
      <c r="B134" s="10" t="s">
        <v>4</v>
      </c>
      <c r="C134" s="11" t="s">
        <v>279</v>
      </c>
      <c r="D134" s="7">
        <f t="shared" si="8"/>
        <v>22000</v>
      </c>
      <c r="E134" s="7">
        <f t="shared" si="8"/>
        <v>22000</v>
      </c>
      <c r="F134" s="7">
        <f>D134-E134</f>
        <v>0</v>
      </c>
      <c r="G134" s="8">
        <f>E134/D134*100</f>
        <v>100</v>
      </c>
    </row>
    <row r="135" spans="1:7" ht="28.5" customHeight="1">
      <c r="A135" s="9" t="s">
        <v>99</v>
      </c>
      <c r="B135" s="10" t="s">
        <v>4</v>
      </c>
      <c r="C135" s="11" t="s">
        <v>280</v>
      </c>
      <c r="D135" s="7">
        <v>22000</v>
      </c>
      <c r="E135" s="7">
        <v>22000</v>
      </c>
      <c r="F135" s="7">
        <f>D135-E135</f>
        <v>0</v>
      </c>
      <c r="G135" s="8">
        <f aca="true" t="shared" si="9" ref="G135:G142">E135/D135*100</f>
        <v>100</v>
      </c>
    </row>
    <row r="136" spans="1:7" ht="12.75" hidden="1">
      <c r="A136" s="9" t="s">
        <v>119</v>
      </c>
      <c r="B136" s="10" t="s">
        <v>4</v>
      </c>
      <c r="C136" s="11" t="s">
        <v>120</v>
      </c>
      <c r="D136" s="7"/>
      <c r="E136" s="7"/>
      <c r="F136" s="7">
        <f aca="true" t="shared" si="10" ref="F136:F142">D136-E136</f>
        <v>0</v>
      </c>
      <c r="G136" s="8" t="e">
        <f t="shared" si="9"/>
        <v>#DIV/0!</v>
      </c>
    </row>
    <row r="137" spans="1:7" ht="25.5" hidden="1">
      <c r="A137" s="9" t="s">
        <v>121</v>
      </c>
      <c r="B137" s="10" t="s">
        <v>4</v>
      </c>
      <c r="C137" s="11" t="s">
        <v>122</v>
      </c>
      <c r="D137" s="7"/>
      <c r="E137" s="7"/>
      <c r="F137" s="7">
        <f t="shared" si="10"/>
        <v>0</v>
      </c>
      <c r="G137" s="8" t="e">
        <f t="shared" si="9"/>
        <v>#DIV/0!</v>
      </c>
    </row>
    <row r="138" spans="1:7" ht="12.75" hidden="1">
      <c r="A138" s="9" t="s">
        <v>123</v>
      </c>
      <c r="B138" s="10" t="s">
        <v>4</v>
      </c>
      <c r="C138" s="11" t="s">
        <v>124</v>
      </c>
      <c r="D138" s="7"/>
      <c r="E138" s="7"/>
      <c r="F138" s="7">
        <f t="shared" si="10"/>
        <v>0</v>
      </c>
      <c r="G138" s="8" t="e">
        <f t="shared" si="9"/>
        <v>#DIV/0!</v>
      </c>
    </row>
    <row r="139" spans="1:7" ht="25.5" hidden="1">
      <c r="A139" s="9" t="s">
        <v>125</v>
      </c>
      <c r="B139" s="10" t="s">
        <v>4</v>
      </c>
      <c r="C139" s="11" t="s">
        <v>126</v>
      </c>
      <c r="D139" s="7"/>
      <c r="E139" s="7"/>
      <c r="F139" s="7">
        <f t="shared" si="10"/>
        <v>0</v>
      </c>
      <c r="G139" s="8" t="e">
        <f t="shared" si="9"/>
        <v>#DIV/0!</v>
      </c>
    </row>
    <row r="140" spans="1:7" ht="12.75">
      <c r="A140" s="3" t="s">
        <v>296</v>
      </c>
      <c r="B140" s="4"/>
      <c r="C140" s="20" t="s">
        <v>293</v>
      </c>
      <c r="D140" s="6">
        <f>D141+D142</f>
        <v>359940</v>
      </c>
      <c r="E140" s="6">
        <f>E141+E142</f>
        <v>0</v>
      </c>
      <c r="F140" s="6">
        <f t="shared" si="10"/>
        <v>359940</v>
      </c>
      <c r="G140" s="8">
        <f t="shared" si="9"/>
        <v>0</v>
      </c>
    </row>
    <row r="141" spans="1:7" ht="25.5">
      <c r="A141" s="9" t="s">
        <v>99</v>
      </c>
      <c r="B141" s="10"/>
      <c r="C141" s="11" t="s">
        <v>294</v>
      </c>
      <c r="D141" s="7">
        <v>163470</v>
      </c>
      <c r="E141" s="7"/>
      <c r="F141" s="7">
        <f t="shared" si="10"/>
        <v>163470</v>
      </c>
      <c r="G141" s="8">
        <f t="shared" si="9"/>
        <v>0</v>
      </c>
    </row>
    <row r="142" spans="1:7" ht="25.5">
      <c r="A142" s="9" t="s">
        <v>99</v>
      </c>
      <c r="B142" s="10"/>
      <c r="C142" s="11" t="s">
        <v>295</v>
      </c>
      <c r="D142" s="7">
        <v>196470</v>
      </c>
      <c r="E142" s="7"/>
      <c r="F142" s="7">
        <f t="shared" si="10"/>
        <v>196470</v>
      </c>
      <c r="G142" s="8">
        <f t="shared" si="9"/>
        <v>0</v>
      </c>
    </row>
    <row r="143" spans="1:7" ht="12.75">
      <c r="A143" s="9" t="s">
        <v>127</v>
      </c>
      <c r="B143" s="10" t="s">
        <v>4</v>
      </c>
      <c r="C143" s="16" t="s">
        <v>128</v>
      </c>
      <c r="D143" s="6">
        <f>D144</f>
        <v>381464</v>
      </c>
      <c r="E143" s="6">
        <f>E144</f>
        <v>99371.68</v>
      </c>
      <c r="F143" s="6">
        <f>F144</f>
        <v>282092.32</v>
      </c>
      <c r="G143" s="8">
        <f>E143/D143*100</f>
        <v>26.05008074156408</v>
      </c>
    </row>
    <row r="144" spans="1:7" ht="153">
      <c r="A144" s="9" t="s">
        <v>129</v>
      </c>
      <c r="B144" s="10" t="s">
        <v>4</v>
      </c>
      <c r="C144" s="11" t="s">
        <v>247</v>
      </c>
      <c r="D144" s="7">
        <f>D145</f>
        <v>381464</v>
      </c>
      <c r="E144" s="7">
        <f>E145</f>
        <v>99371.68</v>
      </c>
      <c r="F144" s="7">
        <f aca="true" t="shared" si="11" ref="F144:F149">D144-E144</f>
        <v>282092.32</v>
      </c>
      <c r="G144" s="8"/>
    </row>
    <row r="145" spans="1:7" ht="25.5">
      <c r="A145" s="9" t="s">
        <v>96</v>
      </c>
      <c r="B145" s="10" t="s">
        <v>4</v>
      </c>
      <c r="C145" s="11" t="s">
        <v>248</v>
      </c>
      <c r="D145" s="7">
        <f>D146+D147+D148+D149</f>
        <v>381464</v>
      </c>
      <c r="E145" s="7">
        <f>E146+E147+E148+E149</f>
        <v>99371.68</v>
      </c>
      <c r="F145" s="7">
        <f t="shared" si="11"/>
        <v>282092.32</v>
      </c>
      <c r="G145" s="8"/>
    </row>
    <row r="146" spans="1:7" ht="12.75">
      <c r="A146" s="9" t="s">
        <v>130</v>
      </c>
      <c r="B146" s="10"/>
      <c r="C146" s="11" t="s">
        <v>286</v>
      </c>
      <c r="D146" s="7">
        <v>150000</v>
      </c>
      <c r="E146" s="7"/>
      <c r="F146" s="7">
        <f>D146-E146</f>
        <v>150000</v>
      </c>
      <c r="G146" s="8"/>
    </row>
    <row r="147" spans="1:7" ht="12.75">
      <c r="A147" s="9" t="s">
        <v>130</v>
      </c>
      <c r="B147" s="10"/>
      <c r="C147" s="11" t="s">
        <v>249</v>
      </c>
      <c r="D147" s="7">
        <v>1464</v>
      </c>
      <c r="E147" s="7"/>
      <c r="F147" s="7">
        <f>D147-E147</f>
        <v>1464</v>
      </c>
      <c r="G147" s="8"/>
    </row>
    <row r="148" spans="1:7" ht="12.75">
      <c r="A148" s="9" t="s">
        <v>130</v>
      </c>
      <c r="B148" s="10" t="s">
        <v>4</v>
      </c>
      <c r="C148" s="11" t="s">
        <v>289</v>
      </c>
      <c r="D148" s="7">
        <v>99371.68</v>
      </c>
      <c r="E148" s="7">
        <v>99371.68</v>
      </c>
      <c r="F148" s="7">
        <f>D148-E148</f>
        <v>0</v>
      </c>
      <c r="G148" s="8"/>
    </row>
    <row r="149" spans="1:7" ht="25.5">
      <c r="A149" s="9" t="s">
        <v>99</v>
      </c>
      <c r="B149" s="10"/>
      <c r="C149" s="11" t="s">
        <v>250</v>
      </c>
      <c r="D149" s="7">
        <v>130628.32</v>
      </c>
      <c r="E149" s="7"/>
      <c r="F149" s="7">
        <f t="shared" si="11"/>
        <v>130628.32</v>
      </c>
      <c r="G149" s="8"/>
    </row>
    <row r="150" spans="1:7" ht="12.75">
      <c r="A150" s="9" t="s">
        <v>131</v>
      </c>
      <c r="B150" s="10" t="s">
        <v>4</v>
      </c>
      <c r="C150" s="11" t="s">
        <v>132</v>
      </c>
      <c r="D150" s="6">
        <f>D151</f>
        <v>0</v>
      </c>
      <c r="E150" s="6">
        <f>E151</f>
        <v>0</v>
      </c>
      <c r="F150" s="7">
        <f>D150-E150</f>
        <v>0</v>
      </c>
      <c r="G150" s="8"/>
    </row>
    <row r="151" spans="1:7" ht="12.75">
      <c r="A151" s="9" t="s">
        <v>133</v>
      </c>
      <c r="B151" s="10" t="s">
        <v>4</v>
      </c>
      <c r="C151" s="11" t="s">
        <v>134</v>
      </c>
      <c r="D151" s="7">
        <f>D152</f>
        <v>0</v>
      </c>
      <c r="E151" s="7">
        <f>E152</f>
        <v>0</v>
      </c>
      <c r="F151" s="7">
        <f>D151-E151</f>
        <v>0</v>
      </c>
      <c r="G151" s="8"/>
    </row>
    <row r="152" spans="1:7" ht="25.5">
      <c r="A152" s="9" t="s">
        <v>96</v>
      </c>
      <c r="B152" s="10" t="s">
        <v>4</v>
      </c>
      <c r="C152" s="11" t="s">
        <v>135</v>
      </c>
      <c r="D152" s="7">
        <f>D153+D154+D155</f>
        <v>0</v>
      </c>
      <c r="E152" s="7">
        <f>E153+E154+E155</f>
        <v>0</v>
      </c>
      <c r="F152" s="7">
        <f>D152-E152</f>
        <v>0</v>
      </c>
      <c r="G152" s="8"/>
    </row>
    <row r="153" spans="1:7" ht="12.75">
      <c r="A153" s="9" t="s">
        <v>136</v>
      </c>
      <c r="B153" s="10" t="s">
        <v>4</v>
      </c>
      <c r="C153" s="11" t="s">
        <v>137</v>
      </c>
      <c r="D153" s="7"/>
      <c r="E153" s="7"/>
      <c r="F153" s="7"/>
      <c r="G153" s="8"/>
    </row>
    <row r="154" spans="1:7" ht="25.5">
      <c r="A154" s="9" t="s">
        <v>99</v>
      </c>
      <c r="B154" s="10" t="s">
        <v>4</v>
      </c>
      <c r="C154" s="13" t="s">
        <v>138</v>
      </c>
      <c r="D154" s="7"/>
      <c r="E154" s="7"/>
      <c r="F154" s="7"/>
      <c r="G154" s="8"/>
    </row>
    <row r="155" spans="1:7" ht="25.5">
      <c r="A155" s="9" t="s">
        <v>99</v>
      </c>
      <c r="B155" s="10" t="s">
        <v>4</v>
      </c>
      <c r="C155" s="13" t="s">
        <v>139</v>
      </c>
      <c r="D155" s="7"/>
      <c r="E155" s="7"/>
      <c r="F155" s="7"/>
      <c r="G155" s="8"/>
    </row>
    <row r="156" spans="1:7" ht="12.75" hidden="1">
      <c r="A156" s="9" t="s">
        <v>140</v>
      </c>
      <c r="B156" s="10" t="s">
        <v>4</v>
      </c>
      <c r="C156" s="11" t="s">
        <v>141</v>
      </c>
      <c r="D156" s="7"/>
      <c r="E156" s="7"/>
      <c r="F156" s="7"/>
      <c r="G156" s="8"/>
    </row>
    <row r="157" spans="1:7" ht="38.25" hidden="1">
      <c r="A157" s="9" t="s">
        <v>142</v>
      </c>
      <c r="B157" s="10" t="s">
        <v>4</v>
      </c>
      <c r="C157" s="11" t="s">
        <v>143</v>
      </c>
      <c r="D157" s="7"/>
      <c r="E157" s="7"/>
      <c r="F157" s="7"/>
      <c r="G157" s="8"/>
    </row>
    <row r="158" spans="1:7" ht="25.5" hidden="1">
      <c r="A158" s="9" t="s">
        <v>96</v>
      </c>
      <c r="B158" s="10" t="s">
        <v>4</v>
      </c>
      <c r="C158" s="11" t="s">
        <v>144</v>
      </c>
      <c r="D158" s="7"/>
      <c r="E158" s="7"/>
      <c r="F158" s="7"/>
      <c r="G158" s="8"/>
    </row>
    <row r="159" spans="1:7" ht="12.75" hidden="1">
      <c r="A159" s="9" t="s">
        <v>145</v>
      </c>
      <c r="B159" s="10" t="s">
        <v>4</v>
      </c>
      <c r="C159" s="11" t="s">
        <v>146</v>
      </c>
      <c r="D159" s="7"/>
      <c r="E159" s="7"/>
      <c r="F159" s="7"/>
      <c r="G159" s="8"/>
    </row>
    <row r="160" spans="1:7" ht="12.75" hidden="1">
      <c r="A160" s="9" t="s">
        <v>147</v>
      </c>
      <c r="B160" s="10" t="s">
        <v>4</v>
      </c>
      <c r="C160" s="11" t="s">
        <v>148</v>
      </c>
      <c r="D160" s="7"/>
      <c r="E160" s="7"/>
      <c r="F160" s="7"/>
      <c r="G160" s="8"/>
    </row>
    <row r="161" spans="1:7" ht="25.5" hidden="1">
      <c r="A161" s="9" t="s">
        <v>96</v>
      </c>
      <c r="B161" s="10" t="s">
        <v>4</v>
      </c>
      <c r="C161" s="11" t="s">
        <v>149</v>
      </c>
      <c r="D161" s="7"/>
      <c r="E161" s="7"/>
      <c r="F161" s="7"/>
      <c r="G161" s="8"/>
    </row>
    <row r="162" spans="1:7" ht="25.5" hidden="1">
      <c r="A162" s="9" t="s">
        <v>150</v>
      </c>
      <c r="B162" s="10" t="s">
        <v>4</v>
      </c>
      <c r="C162" s="11" t="s">
        <v>151</v>
      </c>
      <c r="D162" s="7"/>
      <c r="E162" s="7"/>
      <c r="F162" s="7"/>
      <c r="G162" s="8"/>
    </row>
    <row r="163" spans="1:7" ht="38.25" hidden="1">
      <c r="A163" s="9" t="s">
        <v>152</v>
      </c>
      <c r="B163" s="10" t="s">
        <v>4</v>
      </c>
      <c r="C163" s="11" t="s">
        <v>153</v>
      </c>
      <c r="D163" s="7"/>
      <c r="E163" s="7"/>
      <c r="F163" s="7"/>
      <c r="G163" s="8"/>
    </row>
    <row r="164" spans="1:7" ht="12.75" hidden="1">
      <c r="A164" s="9" t="s">
        <v>123</v>
      </c>
      <c r="B164" s="10" t="s">
        <v>4</v>
      </c>
      <c r="C164" s="11" t="s">
        <v>154</v>
      </c>
      <c r="D164" s="7"/>
      <c r="E164" s="7"/>
      <c r="F164" s="7"/>
      <c r="G164" s="8"/>
    </row>
    <row r="165" spans="1:7" ht="38.25" hidden="1">
      <c r="A165" s="9" t="s">
        <v>155</v>
      </c>
      <c r="B165" s="10" t="s">
        <v>4</v>
      </c>
      <c r="C165" s="11" t="s">
        <v>156</v>
      </c>
      <c r="D165" s="7"/>
      <c r="E165" s="7"/>
      <c r="F165" s="7"/>
      <c r="G165" s="8"/>
    </row>
    <row r="166" spans="1:7" ht="25.5" hidden="1">
      <c r="A166" s="9" t="s">
        <v>99</v>
      </c>
      <c r="B166" s="10" t="s">
        <v>4</v>
      </c>
      <c r="C166" s="11" t="s">
        <v>157</v>
      </c>
      <c r="D166" s="7"/>
      <c r="E166" s="7"/>
      <c r="F166" s="7"/>
      <c r="G166" s="8"/>
    </row>
    <row r="167" spans="1:7" ht="12.75">
      <c r="A167" s="9" t="s">
        <v>158</v>
      </c>
      <c r="B167" s="10" t="s">
        <v>4</v>
      </c>
      <c r="C167" s="11" t="s">
        <v>159</v>
      </c>
      <c r="D167" s="7"/>
      <c r="E167" s="7"/>
      <c r="F167" s="7"/>
      <c r="G167" s="8"/>
    </row>
    <row r="168" spans="1:7" ht="51">
      <c r="A168" s="9" t="s">
        <v>160</v>
      </c>
      <c r="B168" s="10" t="s">
        <v>4</v>
      </c>
      <c r="C168" s="11" t="s">
        <v>161</v>
      </c>
      <c r="D168" s="7"/>
      <c r="E168" s="7"/>
      <c r="F168" s="7"/>
      <c r="G168" s="8"/>
    </row>
    <row r="169" spans="1:7" ht="12.75">
      <c r="A169" s="9" t="s">
        <v>162</v>
      </c>
      <c r="B169" s="10" t="s">
        <v>4</v>
      </c>
      <c r="C169" s="11" t="s">
        <v>163</v>
      </c>
      <c r="D169" s="7"/>
      <c r="E169" s="7"/>
      <c r="F169" s="7"/>
      <c r="G169" s="8"/>
    </row>
    <row r="170" spans="1:7" ht="12.75">
      <c r="A170" s="9" t="s">
        <v>164</v>
      </c>
      <c r="B170" s="10" t="s">
        <v>4</v>
      </c>
      <c r="C170" s="11" t="s">
        <v>165</v>
      </c>
      <c r="D170" s="7"/>
      <c r="E170" s="7"/>
      <c r="F170" s="7"/>
      <c r="G170" s="8"/>
    </row>
    <row r="171" spans="1:7" ht="12.75">
      <c r="A171" s="9" t="s">
        <v>166</v>
      </c>
      <c r="B171" s="10" t="s">
        <v>4</v>
      </c>
      <c r="C171" s="11" t="s">
        <v>167</v>
      </c>
      <c r="D171" s="7"/>
      <c r="E171" s="7"/>
      <c r="F171" s="7"/>
      <c r="G171" s="8"/>
    </row>
    <row r="172" spans="1:7" ht="25.5">
      <c r="A172" s="9" t="s">
        <v>96</v>
      </c>
      <c r="B172" s="10" t="s">
        <v>4</v>
      </c>
      <c r="C172" s="11" t="s">
        <v>168</v>
      </c>
      <c r="D172" s="7"/>
      <c r="E172" s="7"/>
      <c r="F172" s="7"/>
      <c r="G172" s="8"/>
    </row>
    <row r="173" spans="1:7" ht="12.75">
      <c r="A173" s="9" t="s">
        <v>130</v>
      </c>
      <c r="B173" s="10" t="s">
        <v>4</v>
      </c>
      <c r="C173" s="11" t="s">
        <v>169</v>
      </c>
      <c r="D173" s="7"/>
      <c r="E173" s="7"/>
      <c r="F173" s="7"/>
      <c r="G173" s="8"/>
    </row>
    <row r="174" spans="1:7" ht="25.5">
      <c r="A174" s="9" t="s">
        <v>99</v>
      </c>
      <c r="B174" s="10" t="s">
        <v>4</v>
      </c>
      <c r="C174" s="11" t="s">
        <v>170</v>
      </c>
      <c r="D174" s="7"/>
      <c r="E174" s="7"/>
      <c r="F174" s="7"/>
      <c r="G174" s="8"/>
    </row>
    <row r="175" spans="1:7" ht="12.75">
      <c r="A175" s="9" t="s">
        <v>171</v>
      </c>
      <c r="B175" s="10" t="s">
        <v>4</v>
      </c>
      <c r="C175" s="16" t="s">
        <v>172</v>
      </c>
      <c r="D175" s="6">
        <f>D176+D183+D189+D193+D196</f>
        <v>556904</v>
      </c>
      <c r="E175" s="6">
        <f>E176+E183+E189+E193+E196</f>
        <v>431303.61</v>
      </c>
      <c r="F175" s="6">
        <f>F176+F183+F189+F193+F196</f>
        <v>125600.39</v>
      </c>
      <c r="G175" s="8">
        <f>E175/D175*100</f>
        <v>77.44667123956732</v>
      </c>
    </row>
    <row r="176" spans="1:7" ht="12.75">
      <c r="A176" s="9" t="s">
        <v>173</v>
      </c>
      <c r="B176" s="10" t="s">
        <v>4</v>
      </c>
      <c r="C176" s="16" t="s">
        <v>251</v>
      </c>
      <c r="D176" s="6">
        <f>D177</f>
        <v>129924</v>
      </c>
      <c r="E176" s="6">
        <f>E177</f>
        <v>104323.61</v>
      </c>
      <c r="F176" s="6">
        <f>D176-E176</f>
        <v>25600.39</v>
      </c>
      <c r="G176" s="8">
        <f>E176/D176*100</f>
        <v>80.29587297189126</v>
      </c>
    </row>
    <row r="177" spans="1:7" ht="25.5">
      <c r="A177" s="9" t="s">
        <v>96</v>
      </c>
      <c r="B177" s="10" t="s">
        <v>4</v>
      </c>
      <c r="C177" s="11" t="s">
        <v>252</v>
      </c>
      <c r="D177" s="7">
        <f>D178+D179+D180+D181+D182</f>
        <v>129924</v>
      </c>
      <c r="E177" s="7">
        <f>E178+E179+E180+E181+E182</f>
        <v>104323.61</v>
      </c>
      <c r="F177" s="7">
        <f>D177-E177</f>
        <v>25600.39</v>
      </c>
      <c r="G177" s="8">
        <f>E177/D177*100</f>
        <v>80.29587297189126</v>
      </c>
    </row>
    <row r="178" spans="1:7" ht="12.75">
      <c r="A178" s="9" t="s">
        <v>174</v>
      </c>
      <c r="B178" s="10" t="s">
        <v>4</v>
      </c>
      <c r="C178" s="11" t="s">
        <v>253</v>
      </c>
      <c r="D178" s="7">
        <v>129924</v>
      </c>
      <c r="E178" s="7">
        <v>104323.61</v>
      </c>
      <c r="F178" s="7">
        <f>D178-E178</f>
        <v>25600.39</v>
      </c>
      <c r="G178" s="8"/>
    </row>
    <row r="179" spans="1:7" ht="12.75">
      <c r="A179" s="9" t="s">
        <v>174</v>
      </c>
      <c r="B179" s="10" t="s">
        <v>4</v>
      </c>
      <c r="C179" s="11"/>
      <c r="D179" s="7"/>
      <c r="E179" s="7"/>
      <c r="F179" s="7">
        <f>D179-E179</f>
        <v>0</v>
      </c>
      <c r="G179" s="8" t="e">
        <f>E179/D179*100</f>
        <v>#DIV/0!</v>
      </c>
    </row>
    <row r="180" spans="1:7" ht="25.5">
      <c r="A180" s="9" t="s">
        <v>99</v>
      </c>
      <c r="B180" s="10" t="s">
        <v>4</v>
      </c>
      <c r="C180" s="13" t="s">
        <v>175</v>
      </c>
      <c r="D180" s="7"/>
      <c r="E180" s="7"/>
      <c r="F180" s="7"/>
      <c r="G180" s="8"/>
    </row>
    <row r="181" spans="1:7" ht="25.5">
      <c r="A181" s="9" t="s">
        <v>99</v>
      </c>
      <c r="B181" s="10" t="s">
        <v>4</v>
      </c>
      <c r="C181" s="13" t="s">
        <v>176</v>
      </c>
      <c r="D181" s="7"/>
      <c r="E181" s="7"/>
      <c r="F181" s="7"/>
      <c r="G181" s="8"/>
    </row>
    <row r="182" spans="1:7" ht="25.5">
      <c r="A182" s="9" t="s">
        <v>99</v>
      </c>
      <c r="B182" s="10" t="s">
        <v>4</v>
      </c>
      <c r="C182" s="13" t="s">
        <v>177</v>
      </c>
      <c r="D182" s="7"/>
      <c r="E182" s="7"/>
      <c r="F182" s="7"/>
      <c r="G182" s="8"/>
    </row>
    <row r="183" spans="1:7" ht="38.25" hidden="1">
      <c r="A183" s="9" t="s">
        <v>178</v>
      </c>
      <c r="B183" s="10" t="s">
        <v>4</v>
      </c>
      <c r="C183" s="16" t="s">
        <v>179</v>
      </c>
      <c r="D183" s="6">
        <f>D184</f>
        <v>0</v>
      </c>
      <c r="E183" s="6">
        <f>E184</f>
        <v>0</v>
      </c>
      <c r="F183" s="6">
        <f>D183-E183</f>
        <v>0</v>
      </c>
      <c r="G183" s="8"/>
    </row>
    <row r="184" spans="1:7" ht="25.5" hidden="1">
      <c r="A184" s="9" t="s">
        <v>96</v>
      </c>
      <c r="B184" s="10" t="s">
        <v>4</v>
      </c>
      <c r="C184" s="11" t="s">
        <v>180</v>
      </c>
      <c r="D184" s="7">
        <f>D185+D186+D187+D188</f>
        <v>0</v>
      </c>
      <c r="E184" s="7">
        <f>E185+E186+E187+E188</f>
        <v>0</v>
      </c>
      <c r="F184" s="7">
        <f>D184-E184</f>
        <v>0</v>
      </c>
      <c r="G184" s="8"/>
    </row>
    <row r="185" spans="1:7" ht="25.5" hidden="1">
      <c r="A185" s="9" t="s">
        <v>181</v>
      </c>
      <c r="B185" s="10" t="s">
        <v>4</v>
      </c>
      <c r="C185" s="11" t="s">
        <v>182</v>
      </c>
      <c r="D185" s="7"/>
      <c r="E185" s="7"/>
      <c r="F185" s="7"/>
      <c r="G185" s="8"/>
    </row>
    <row r="186" spans="1:7" ht="25.5" hidden="1">
      <c r="A186" s="9" t="s">
        <v>99</v>
      </c>
      <c r="B186" s="10" t="s">
        <v>4</v>
      </c>
      <c r="C186" s="11" t="s">
        <v>183</v>
      </c>
      <c r="D186" s="7"/>
      <c r="E186" s="7"/>
      <c r="F186" s="7"/>
      <c r="G186" s="8">
        <v>100</v>
      </c>
    </row>
    <row r="187" spans="1:7" ht="25.5" hidden="1">
      <c r="A187" s="9" t="s">
        <v>99</v>
      </c>
      <c r="B187" s="10" t="s">
        <v>4</v>
      </c>
      <c r="C187" s="11" t="s">
        <v>184</v>
      </c>
      <c r="D187" s="7"/>
      <c r="E187" s="7"/>
      <c r="F187" s="7"/>
      <c r="G187" s="8"/>
    </row>
    <row r="188" spans="1:7" ht="25.5" hidden="1">
      <c r="A188" s="9" t="s">
        <v>99</v>
      </c>
      <c r="B188" s="10" t="s">
        <v>4</v>
      </c>
      <c r="C188" s="11" t="s">
        <v>185</v>
      </c>
      <c r="D188" s="7"/>
      <c r="E188" s="7"/>
      <c r="F188" s="7"/>
      <c r="G188" s="8"/>
    </row>
    <row r="189" spans="1:7" ht="12.75" hidden="1">
      <c r="A189" s="9" t="s">
        <v>186</v>
      </c>
      <c r="B189" s="10" t="s">
        <v>4</v>
      </c>
      <c r="C189" s="16" t="s">
        <v>187</v>
      </c>
      <c r="D189" s="6">
        <f>D190</f>
        <v>0</v>
      </c>
      <c r="E189" s="6">
        <f>E190</f>
        <v>0</v>
      </c>
      <c r="F189" s="6">
        <f>F190</f>
        <v>0</v>
      </c>
      <c r="G189" s="8"/>
    </row>
    <row r="190" spans="1:7" ht="25.5" hidden="1">
      <c r="A190" s="9" t="s">
        <v>96</v>
      </c>
      <c r="B190" s="10" t="s">
        <v>4</v>
      </c>
      <c r="C190" s="11" t="s">
        <v>188</v>
      </c>
      <c r="D190" s="15">
        <f>D191+D192</f>
        <v>0</v>
      </c>
      <c r="E190" s="15">
        <f>E191+E192</f>
        <v>0</v>
      </c>
      <c r="F190" s="15">
        <f>F191+F192</f>
        <v>0</v>
      </c>
      <c r="G190" s="8"/>
    </row>
    <row r="191" spans="1:7" ht="12.75" hidden="1">
      <c r="A191" s="9" t="s">
        <v>136</v>
      </c>
      <c r="B191" s="10" t="s">
        <v>4</v>
      </c>
      <c r="C191" s="11" t="s">
        <v>189</v>
      </c>
      <c r="D191" s="7"/>
      <c r="E191" s="7"/>
      <c r="F191" s="7"/>
      <c r="G191" s="8"/>
    </row>
    <row r="192" spans="1:7" ht="25.5" hidden="1">
      <c r="A192" s="9" t="s">
        <v>99</v>
      </c>
      <c r="B192" s="10" t="s">
        <v>4</v>
      </c>
      <c r="C192" s="11" t="s">
        <v>190</v>
      </c>
      <c r="D192" s="7"/>
      <c r="E192" s="7"/>
      <c r="F192" s="7"/>
      <c r="G192" s="8"/>
    </row>
    <row r="193" spans="1:7" ht="12.75" hidden="1">
      <c r="A193" s="9" t="s">
        <v>191</v>
      </c>
      <c r="B193" s="10" t="s">
        <v>4</v>
      </c>
      <c r="C193" s="16" t="s">
        <v>192</v>
      </c>
      <c r="D193" s="6">
        <f aca="true" t="shared" si="12" ref="D193:F194">D194</f>
        <v>0</v>
      </c>
      <c r="E193" s="6">
        <f t="shared" si="12"/>
        <v>0</v>
      </c>
      <c r="F193" s="6">
        <f t="shared" si="12"/>
        <v>0</v>
      </c>
      <c r="G193" s="8"/>
    </row>
    <row r="194" spans="1:7" ht="25.5" hidden="1">
      <c r="A194" s="9" t="s">
        <v>96</v>
      </c>
      <c r="B194" s="10" t="s">
        <v>4</v>
      </c>
      <c r="C194" s="11" t="s">
        <v>193</v>
      </c>
      <c r="D194" s="7">
        <f t="shared" si="12"/>
        <v>0</v>
      </c>
      <c r="E194" s="7">
        <f t="shared" si="12"/>
        <v>0</v>
      </c>
      <c r="F194" s="7">
        <f t="shared" si="12"/>
        <v>0</v>
      </c>
      <c r="G194" s="8"/>
    </row>
    <row r="195" spans="1:7" ht="25.5" hidden="1">
      <c r="A195" s="9" t="s">
        <v>194</v>
      </c>
      <c r="B195" s="10" t="s">
        <v>4</v>
      </c>
      <c r="C195" s="11" t="s">
        <v>195</v>
      </c>
      <c r="D195" s="7"/>
      <c r="E195" s="7"/>
      <c r="F195" s="7"/>
      <c r="G195" s="8"/>
    </row>
    <row r="196" spans="1:7" ht="25.5">
      <c r="A196" s="3" t="s">
        <v>196</v>
      </c>
      <c r="B196" s="4" t="s">
        <v>4</v>
      </c>
      <c r="C196" s="16" t="s">
        <v>197</v>
      </c>
      <c r="D196" s="6">
        <f>D197</f>
        <v>426980</v>
      </c>
      <c r="E196" s="6">
        <f>E197</f>
        <v>326980</v>
      </c>
      <c r="F196" s="6">
        <f>D196-E196</f>
        <v>100000</v>
      </c>
      <c r="G196" s="8">
        <f>E196/D196*100</f>
        <v>76.5796992833388</v>
      </c>
    </row>
    <row r="197" spans="1:7" ht="25.5">
      <c r="A197" s="9" t="s">
        <v>96</v>
      </c>
      <c r="B197" s="10" t="s">
        <v>4</v>
      </c>
      <c r="C197" s="11" t="s">
        <v>252</v>
      </c>
      <c r="D197" s="6">
        <f>D198+D199+D200+D201+D202+D203+D204+D205</f>
        <v>426980</v>
      </c>
      <c r="E197" s="6">
        <f>E198+E199+E200+E201+E202+E203+E204+E205+E206+E207+E208+E209+E210+E211+E212</f>
        <v>326980</v>
      </c>
      <c r="F197" s="6">
        <f>D197-E197</f>
        <v>100000</v>
      </c>
      <c r="G197" s="8">
        <f>E197/D197*100</f>
        <v>76.5796992833388</v>
      </c>
    </row>
    <row r="198" spans="1:7" ht="12.75">
      <c r="A198" s="9" t="s">
        <v>117</v>
      </c>
      <c r="B198" s="10" t="s">
        <v>4</v>
      </c>
      <c r="C198" s="11" t="s">
        <v>252</v>
      </c>
      <c r="D198" s="7"/>
      <c r="E198" s="7"/>
      <c r="F198" s="7"/>
      <c r="G198" s="8"/>
    </row>
    <row r="199" spans="1:7" ht="25.5">
      <c r="A199" s="9" t="s">
        <v>99</v>
      </c>
      <c r="B199" s="10" t="s">
        <v>4</v>
      </c>
      <c r="C199" s="13" t="s">
        <v>268</v>
      </c>
      <c r="D199" s="7">
        <v>70000</v>
      </c>
      <c r="E199" s="7">
        <v>40000</v>
      </c>
      <c r="F199" s="7">
        <f aca="true" t="shared" si="13" ref="F199:F261">D199-E199</f>
        <v>30000</v>
      </c>
      <c r="G199" s="8"/>
    </row>
    <row r="200" spans="1:7" ht="25.5">
      <c r="A200" s="9" t="s">
        <v>99</v>
      </c>
      <c r="B200" s="10" t="s">
        <v>4</v>
      </c>
      <c r="C200" s="13" t="s">
        <v>271</v>
      </c>
      <c r="D200" s="7">
        <v>26980</v>
      </c>
      <c r="E200" s="7">
        <v>26980</v>
      </c>
      <c r="F200" s="7">
        <f t="shared" si="13"/>
        <v>0</v>
      </c>
      <c r="G200" s="8"/>
    </row>
    <row r="201" spans="1:7" ht="25.5">
      <c r="A201" s="9" t="s">
        <v>99</v>
      </c>
      <c r="B201" s="10" t="s">
        <v>4</v>
      </c>
      <c r="C201" s="13"/>
      <c r="D201" s="7"/>
      <c r="E201" s="7"/>
      <c r="F201" s="7"/>
      <c r="G201" s="8"/>
    </row>
    <row r="202" spans="1:7" ht="25.5">
      <c r="A202" s="9" t="s">
        <v>99</v>
      </c>
      <c r="B202" s="10" t="s">
        <v>4</v>
      </c>
      <c r="C202" s="13"/>
      <c r="D202" s="7"/>
      <c r="E202" s="7"/>
      <c r="F202" s="7"/>
      <c r="G202" s="8"/>
    </row>
    <row r="203" spans="1:7" ht="25.5">
      <c r="A203" s="9" t="s">
        <v>99</v>
      </c>
      <c r="B203" s="10" t="s">
        <v>4</v>
      </c>
      <c r="C203" s="13" t="s">
        <v>267</v>
      </c>
      <c r="D203" s="7">
        <v>30000</v>
      </c>
      <c r="E203" s="7"/>
      <c r="F203" s="7">
        <f t="shared" si="13"/>
        <v>30000</v>
      </c>
      <c r="G203" s="8"/>
    </row>
    <row r="204" spans="1:7" ht="25.5">
      <c r="A204" s="9" t="s">
        <v>99</v>
      </c>
      <c r="B204" s="10"/>
      <c r="C204" s="13" t="s">
        <v>266</v>
      </c>
      <c r="D204" s="7">
        <v>240000</v>
      </c>
      <c r="E204" s="7">
        <v>200000</v>
      </c>
      <c r="F204" s="7">
        <f t="shared" si="13"/>
        <v>40000</v>
      </c>
      <c r="G204" s="8"/>
    </row>
    <row r="205" spans="1:7" ht="25.5">
      <c r="A205" s="9" t="s">
        <v>99</v>
      </c>
      <c r="B205" s="10"/>
      <c r="C205" s="13" t="s">
        <v>254</v>
      </c>
      <c r="D205" s="7">
        <v>60000</v>
      </c>
      <c r="E205" s="7">
        <v>60000</v>
      </c>
      <c r="F205" s="7">
        <f t="shared" si="13"/>
        <v>0</v>
      </c>
      <c r="G205" s="8"/>
    </row>
    <row r="206" spans="1:7" ht="12.75" hidden="1">
      <c r="A206" s="9"/>
      <c r="B206" s="10"/>
      <c r="C206" s="13"/>
      <c r="D206" s="7"/>
      <c r="E206" s="7"/>
      <c r="F206" s="7">
        <f t="shared" si="13"/>
        <v>0</v>
      </c>
      <c r="G206" s="8"/>
    </row>
    <row r="207" spans="1:7" ht="12.75" hidden="1">
      <c r="A207" s="9"/>
      <c r="B207" s="10"/>
      <c r="C207" s="13"/>
      <c r="D207" s="7"/>
      <c r="E207" s="7"/>
      <c r="F207" s="7">
        <f t="shared" si="13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13"/>
        <v>0</v>
      </c>
      <c r="G208" s="8"/>
    </row>
    <row r="209" spans="1:7" ht="12.75" hidden="1">
      <c r="A209" s="9"/>
      <c r="B209" s="10"/>
      <c r="C209" s="13"/>
      <c r="D209" s="7"/>
      <c r="E209" s="7"/>
      <c r="F209" s="7">
        <f t="shared" si="13"/>
        <v>0</v>
      </c>
      <c r="G209" s="8"/>
    </row>
    <row r="210" spans="1:7" ht="12.75" hidden="1">
      <c r="A210" s="9"/>
      <c r="B210" s="10"/>
      <c r="C210" s="13"/>
      <c r="D210" s="7"/>
      <c r="E210" s="7"/>
      <c r="F210" s="7">
        <f t="shared" si="13"/>
        <v>0</v>
      </c>
      <c r="G210" s="8"/>
    </row>
    <row r="211" spans="1:7" ht="12.75" hidden="1">
      <c r="A211" s="9"/>
      <c r="B211" s="10"/>
      <c r="C211" s="13"/>
      <c r="D211" s="7"/>
      <c r="E211" s="7"/>
      <c r="F211" s="7">
        <f t="shared" si="13"/>
        <v>0</v>
      </c>
      <c r="G211" s="8"/>
    </row>
    <row r="212" spans="1:7" ht="12.75" hidden="1">
      <c r="A212" s="9"/>
      <c r="B212" s="10"/>
      <c r="C212" s="13"/>
      <c r="D212" s="7"/>
      <c r="E212" s="7"/>
      <c r="F212" s="7">
        <f t="shared" si="13"/>
        <v>0</v>
      </c>
      <c r="G212" s="8"/>
    </row>
    <row r="213" spans="1:7" ht="12.75" hidden="1">
      <c r="A213" s="9"/>
      <c r="B213" s="10"/>
      <c r="C213" s="11"/>
      <c r="D213" s="7"/>
      <c r="E213" s="7"/>
      <c r="F213" s="7">
        <f t="shared" si="13"/>
        <v>0</v>
      </c>
      <c r="G213" s="8"/>
    </row>
    <row r="214" spans="1:7" ht="12.75" hidden="1">
      <c r="A214" s="9"/>
      <c r="B214" s="10"/>
      <c r="C214" s="11"/>
      <c r="D214" s="7"/>
      <c r="E214" s="7"/>
      <c r="F214" s="7">
        <f t="shared" si="13"/>
        <v>0</v>
      </c>
      <c r="G214" s="8"/>
    </row>
    <row r="215" spans="1:7" ht="12.75" hidden="1">
      <c r="A215" s="9"/>
      <c r="B215" s="10"/>
      <c r="C215" s="11"/>
      <c r="D215" s="7"/>
      <c r="E215" s="7"/>
      <c r="F215" s="7">
        <f t="shared" si="13"/>
        <v>0</v>
      </c>
      <c r="G215" s="8"/>
    </row>
    <row r="216" spans="1:7" ht="12.75" hidden="1">
      <c r="A216" s="9"/>
      <c r="B216" s="10"/>
      <c r="C216" s="11"/>
      <c r="D216" s="7"/>
      <c r="E216" s="7"/>
      <c r="F216" s="7">
        <f t="shared" si="13"/>
        <v>0</v>
      </c>
      <c r="G216" s="8"/>
    </row>
    <row r="217" spans="1:7" ht="12.75" hidden="1">
      <c r="A217" s="9"/>
      <c r="B217" s="10"/>
      <c r="C217" s="13"/>
      <c r="D217" s="7"/>
      <c r="E217" s="7"/>
      <c r="F217" s="7">
        <f t="shared" si="13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13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13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13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3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3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3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3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3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3"/>
        <v>0</v>
      </c>
      <c r="G226" s="8"/>
    </row>
    <row r="227" spans="1:7" ht="12.75" hidden="1">
      <c r="A227" s="9"/>
      <c r="B227" s="10"/>
      <c r="C227" s="13"/>
      <c r="D227" s="7"/>
      <c r="E227" s="7"/>
      <c r="F227" s="7">
        <f t="shared" si="13"/>
        <v>0</v>
      </c>
      <c r="G227" s="8"/>
    </row>
    <row r="228" spans="1:7" ht="12.75" hidden="1">
      <c r="A228" s="9"/>
      <c r="B228" s="10"/>
      <c r="C228" s="13"/>
      <c r="D228" s="7"/>
      <c r="E228" s="7"/>
      <c r="F228" s="7">
        <f t="shared" si="13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13"/>
        <v>0</v>
      </c>
      <c r="G229" s="8"/>
    </row>
    <row r="230" spans="1:7" ht="12.75" hidden="1">
      <c r="A230" s="9"/>
      <c r="B230" s="10"/>
      <c r="C230" s="11"/>
      <c r="D230" s="7"/>
      <c r="E230" s="7"/>
      <c r="F230" s="7">
        <f t="shared" si="13"/>
        <v>0</v>
      </c>
      <c r="G230" s="8"/>
    </row>
    <row r="231" spans="1:7" ht="12.75" hidden="1">
      <c r="A231" s="9"/>
      <c r="B231" s="10"/>
      <c r="C231" s="11"/>
      <c r="D231" s="7"/>
      <c r="E231" s="7"/>
      <c r="F231" s="7">
        <f t="shared" si="13"/>
        <v>0</v>
      </c>
      <c r="G231" s="8"/>
    </row>
    <row r="232" spans="1:7" ht="12.75" hidden="1">
      <c r="A232" s="9"/>
      <c r="B232" s="10"/>
      <c r="C232" s="11"/>
      <c r="D232" s="7"/>
      <c r="E232" s="7"/>
      <c r="F232" s="7">
        <f t="shared" si="13"/>
        <v>0</v>
      </c>
      <c r="G232" s="8"/>
    </row>
    <row r="233" spans="1:7" ht="12.75" hidden="1">
      <c r="A233" s="9"/>
      <c r="B233" s="10"/>
      <c r="C233" s="13"/>
      <c r="D233" s="7"/>
      <c r="E233" s="7"/>
      <c r="F233" s="7">
        <f t="shared" si="13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3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13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13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3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3"/>
        <v>0</v>
      </c>
      <c r="G238" s="8"/>
    </row>
    <row r="239" spans="1:7" ht="12.75" hidden="1">
      <c r="A239" s="9"/>
      <c r="B239" s="10"/>
      <c r="C239" s="13"/>
      <c r="D239" s="7"/>
      <c r="E239" s="7"/>
      <c r="F239" s="7">
        <f t="shared" si="13"/>
        <v>0</v>
      </c>
      <c r="G239" s="8"/>
    </row>
    <row r="240" spans="1:7" ht="12.75" hidden="1">
      <c r="A240" s="9"/>
      <c r="B240" s="10"/>
      <c r="C240" s="13"/>
      <c r="D240" s="7"/>
      <c r="E240" s="7"/>
      <c r="F240" s="7">
        <f t="shared" si="13"/>
        <v>0</v>
      </c>
      <c r="G240" s="8"/>
    </row>
    <row r="241" spans="1:7" ht="12.75" hidden="1">
      <c r="A241" s="9"/>
      <c r="B241" s="10"/>
      <c r="C241" s="13"/>
      <c r="D241" s="7"/>
      <c r="E241" s="7"/>
      <c r="F241" s="7">
        <f t="shared" si="13"/>
        <v>0</v>
      </c>
      <c r="G241" s="8"/>
    </row>
    <row r="242" spans="1:7" ht="12.75" hidden="1">
      <c r="A242" s="9"/>
      <c r="B242" s="10"/>
      <c r="C242" s="11"/>
      <c r="D242" s="7"/>
      <c r="E242" s="7"/>
      <c r="F242" s="7">
        <f t="shared" si="13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13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13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13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3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3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3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3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3"/>
        <v>0</v>
      </c>
      <c r="G250" s="8"/>
    </row>
    <row r="251" spans="1:7" ht="12.75" hidden="1">
      <c r="A251" s="9"/>
      <c r="B251" s="10"/>
      <c r="C251" s="11"/>
      <c r="D251" s="7"/>
      <c r="E251" s="7"/>
      <c r="F251" s="7">
        <f t="shared" si="13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13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3"/>
        <v>0</v>
      </c>
      <c r="G253" s="8"/>
    </row>
    <row r="254" spans="1:7" ht="12.75" hidden="1">
      <c r="A254" s="3"/>
      <c r="B254" s="4"/>
      <c r="C254" s="5"/>
      <c r="D254" s="6"/>
      <c r="E254" s="6"/>
      <c r="F254" s="7">
        <f t="shared" si="13"/>
        <v>0</v>
      </c>
      <c r="G254" s="8"/>
    </row>
    <row r="255" spans="1:7" ht="12.75" hidden="1">
      <c r="A255" s="3"/>
      <c r="B255" s="4"/>
      <c r="C255" s="5"/>
      <c r="D255" s="6"/>
      <c r="E255" s="6"/>
      <c r="F255" s="7">
        <f t="shared" si="13"/>
        <v>0</v>
      </c>
      <c r="G255" s="8"/>
    </row>
    <row r="256" spans="1:7" ht="12.75" hidden="1">
      <c r="A256" s="9"/>
      <c r="B256" s="10"/>
      <c r="C256" s="11"/>
      <c r="D256" s="7"/>
      <c r="E256" s="7"/>
      <c r="F256" s="7">
        <f t="shared" si="13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3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 t="shared" si="13"/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 t="shared" si="13"/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 t="shared" si="13"/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 t="shared" si="13"/>
        <v>0</v>
      </c>
      <c r="G261" s="8"/>
    </row>
    <row r="262" spans="1:7" ht="12.75" hidden="1">
      <c r="A262" s="9"/>
      <c r="B262" s="10"/>
      <c r="C262" s="11"/>
      <c r="D262" s="7"/>
      <c r="E262" s="7"/>
      <c r="F262" s="7">
        <f>D262-E262</f>
        <v>0</v>
      </c>
      <c r="G262" s="8"/>
    </row>
    <row r="263" spans="1:7" ht="12.75" hidden="1">
      <c r="A263" s="9"/>
      <c r="B263" s="10"/>
      <c r="C263" s="11"/>
      <c r="D263" s="7"/>
      <c r="E263" s="7"/>
      <c r="F263" s="7">
        <f>D263-E263</f>
        <v>0</v>
      </c>
      <c r="G263" s="8"/>
    </row>
    <row r="264" spans="1:7" ht="12.75" hidden="1">
      <c r="A264" s="9"/>
      <c r="B264" s="10"/>
      <c r="C264" s="11"/>
      <c r="D264" s="7"/>
      <c r="E264" s="7"/>
      <c r="F264" s="7">
        <f>D264-E264</f>
        <v>0</v>
      </c>
      <c r="G264" s="8"/>
    </row>
    <row r="265" spans="1:7" ht="25.5">
      <c r="A265" s="3" t="s">
        <v>206</v>
      </c>
      <c r="B265" s="4" t="s">
        <v>207</v>
      </c>
      <c r="C265" s="5" t="s">
        <v>4</v>
      </c>
      <c r="D265" s="6"/>
      <c r="E265" s="6"/>
      <c r="F265" s="6"/>
      <c r="G265" s="8"/>
    </row>
    <row r="266" spans="1:7" ht="12.75">
      <c r="A266" s="3" t="s">
        <v>208</v>
      </c>
      <c r="B266" s="4" t="s">
        <v>209</v>
      </c>
      <c r="C266" s="5" t="s">
        <v>210</v>
      </c>
      <c r="D266" s="6"/>
      <c r="E266" s="6">
        <v>82385.93</v>
      </c>
      <c r="F266" s="6"/>
      <c r="G266" s="8"/>
    </row>
    <row r="267" spans="1:7" ht="12.75">
      <c r="A267" s="3" t="s">
        <v>211</v>
      </c>
      <c r="B267" s="4" t="s">
        <v>212</v>
      </c>
      <c r="C267" s="5" t="s">
        <v>213</v>
      </c>
      <c r="D267" s="6"/>
      <c r="E267" s="6">
        <f>E266+E10-E68</f>
        <v>516642.2999999998</v>
      </c>
      <c r="F267" s="6"/>
      <c r="G267" s="8"/>
    </row>
    <row r="268" spans="1:7" ht="12.75">
      <c r="A268" s="3" t="s">
        <v>214</v>
      </c>
      <c r="B268" s="4" t="s">
        <v>215</v>
      </c>
      <c r="C268" s="5" t="s">
        <v>4</v>
      </c>
      <c r="D268" s="6"/>
      <c r="E268" s="6"/>
      <c r="F268" s="6"/>
      <c r="G268" s="8"/>
    </row>
    <row r="269" spans="4:7" ht="12.75">
      <c r="D269" s="17"/>
      <c r="E269" s="17"/>
      <c r="F269" s="17"/>
      <c r="G269" s="17"/>
    </row>
    <row r="270" spans="4:7" ht="12.75">
      <c r="D270" s="17" t="s">
        <v>216</v>
      </c>
      <c r="E270" s="17"/>
      <c r="F270" s="17"/>
      <c r="G270" s="17"/>
    </row>
    <row r="271" spans="1:8" ht="12.75">
      <c r="A271" s="30" t="s">
        <v>217</v>
      </c>
      <c r="B271" s="30"/>
      <c r="C271" s="19"/>
      <c r="D271" s="19"/>
      <c r="E271" s="19"/>
      <c r="F271" s="19"/>
      <c r="G271" s="19"/>
      <c r="H271" s="19"/>
    </row>
    <row r="272" spans="1:8" ht="12.75">
      <c r="A272" s="18" t="s">
        <v>218</v>
      </c>
      <c r="B272" s="1"/>
      <c r="C272" s="1"/>
      <c r="D272" s="1"/>
      <c r="E272" s="1"/>
      <c r="F272" s="1"/>
      <c r="G272" s="1"/>
      <c r="H272" s="1"/>
    </row>
    <row r="273" spans="4:7" ht="12.75">
      <c r="D273" s="17"/>
      <c r="E273" s="17"/>
      <c r="F273" s="17"/>
      <c r="G273" s="17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</sheetData>
  <mergeCells count="9">
    <mergeCell ref="A271:B271"/>
    <mergeCell ref="A1:G1"/>
    <mergeCell ref="A2:G2"/>
    <mergeCell ref="A3:G3"/>
    <mergeCell ref="A4:G4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3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7"/>
      <c r="B1" s="28"/>
      <c r="C1" s="28"/>
      <c r="D1" s="28"/>
      <c r="E1" s="28"/>
      <c r="F1" s="28"/>
      <c r="G1" s="28"/>
    </row>
    <row r="2" spans="1:7" ht="12.75">
      <c r="A2" s="29" t="s">
        <v>0</v>
      </c>
      <c r="B2" s="26"/>
      <c r="C2" s="26"/>
      <c r="D2" s="26"/>
      <c r="E2" s="26"/>
      <c r="F2" s="26"/>
      <c r="G2" s="26"/>
    </row>
    <row r="3" spans="1:7" ht="12.75">
      <c r="A3" s="23" t="s">
        <v>1</v>
      </c>
      <c r="B3" s="24"/>
      <c r="C3" s="24"/>
      <c r="D3" s="24"/>
      <c r="E3" s="24"/>
      <c r="F3" s="24"/>
      <c r="G3" s="24"/>
    </row>
    <row r="4" spans="1:7" ht="12.75">
      <c r="A4" s="23" t="s">
        <v>2</v>
      </c>
      <c r="B4" s="24"/>
      <c r="C4" s="24"/>
      <c r="D4" s="24"/>
      <c r="E4" s="24"/>
      <c r="F4" s="24"/>
      <c r="G4" s="24"/>
    </row>
    <row r="5" spans="1:7" ht="12.75">
      <c r="A5" s="23" t="s">
        <v>3</v>
      </c>
      <c r="B5" s="24"/>
      <c r="C5" s="24"/>
      <c r="D5" s="24"/>
      <c r="E5" s="24"/>
      <c r="F5" s="24"/>
      <c r="G5" s="24"/>
    </row>
    <row r="6" spans="1:7" ht="12.75">
      <c r="A6" s="23" t="s">
        <v>297</v>
      </c>
      <c r="B6" s="24"/>
      <c r="C6" s="24"/>
      <c r="D6" s="24"/>
      <c r="E6" s="24"/>
      <c r="F6" s="24"/>
      <c r="G6" s="24"/>
    </row>
    <row r="7" spans="1:7" ht="12.75">
      <c r="A7" s="23" t="s">
        <v>4</v>
      </c>
      <c r="B7" s="24"/>
      <c r="C7" s="24"/>
      <c r="D7" s="24"/>
      <c r="E7" s="24"/>
      <c r="F7" s="24"/>
      <c r="G7" s="24"/>
    </row>
    <row r="8" spans="1:7" ht="12.75">
      <c r="A8" s="25" t="s">
        <v>5</v>
      </c>
      <c r="B8" s="26"/>
      <c r="C8" s="26"/>
      <c r="D8" s="26"/>
      <c r="E8" s="26"/>
      <c r="F8" s="26"/>
      <c r="G8" s="26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D13+D17+D18+D19+D20+D21+D22+D23+D24+D26+D27+D28+D29+D30+D31+D32+D33+D34+D35+D36+D40+D44+D48+D50+D51+D52+D53+D56+D57+D58+D59+D60+D61+D62+D64+D63+D65+D66+D67+D68</f>
        <v>3317889</v>
      </c>
      <c r="E10" s="6">
        <f>E13+E17+E18+E19+E20+E21+E22+E23+E24+E26+E27+E28+E29+E30+E31+E32+E33+E34+E35+E36+E40+E44+E48+E50+E51+E52+E53+E56+E57+E58+E59+E60+E61+E62+E64+E63+E65+E66+E67+E68</f>
        <v>2575291.29</v>
      </c>
      <c r="F10" s="7">
        <f>D10-E10</f>
        <v>742597.71</v>
      </c>
      <c r="G10" s="8">
        <f>E10/D10*100</f>
        <v>77.61836788391655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159787.6</v>
      </c>
      <c r="F13" s="7">
        <f>D13-E13</f>
        <v>114212.4</v>
      </c>
      <c r="G13" s="12">
        <f>E13/D13*100</f>
        <v>58.316642335766424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159787.6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>
        <v>1519.9</v>
      </c>
      <c r="F20" s="7">
        <f t="shared" si="0"/>
        <v>-1519.9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2.05</v>
      </c>
      <c r="F21" s="7">
        <f t="shared" si="0"/>
        <v>-2.05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500</v>
      </c>
      <c r="F22" s="7">
        <f t="shared" si="0"/>
        <v>-500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220</v>
      </c>
      <c r="B25" s="10"/>
      <c r="C25" s="11" t="s">
        <v>221</v>
      </c>
      <c r="D25" s="7">
        <f>D26+D27+D28+D29</f>
        <v>380000</v>
      </c>
      <c r="E25" s="7">
        <f>E26+E27+E28+E29</f>
        <v>195910.06999999998</v>
      </c>
      <c r="F25" s="7">
        <f t="shared" si="0"/>
        <v>184089.93000000002</v>
      </c>
      <c r="G25" s="7">
        <f>G26+G27+G28+G29</f>
        <v>0</v>
      </c>
    </row>
    <row r="26" spans="1:7" ht="12.75">
      <c r="A26" s="9" t="s">
        <v>220</v>
      </c>
      <c r="B26" s="10"/>
      <c r="C26" s="11" t="s">
        <v>222</v>
      </c>
      <c r="D26" s="7"/>
      <c r="E26" s="7">
        <v>75543.01</v>
      </c>
      <c r="F26" s="7"/>
      <c r="G26" s="8"/>
    </row>
    <row r="27" spans="1:7" ht="12.75">
      <c r="A27" s="9" t="s">
        <v>220</v>
      </c>
      <c r="B27" s="10"/>
      <c r="C27" s="11" t="s">
        <v>223</v>
      </c>
      <c r="D27" s="7"/>
      <c r="E27" s="7">
        <v>1557.72</v>
      </c>
      <c r="F27" s="7"/>
      <c r="G27" s="8"/>
    </row>
    <row r="28" spans="1:7" ht="12.75">
      <c r="A28" s="9" t="s">
        <v>220</v>
      </c>
      <c r="B28" s="10"/>
      <c r="C28" s="11" t="s">
        <v>224</v>
      </c>
      <c r="D28" s="7">
        <v>380000</v>
      </c>
      <c r="E28" s="7">
        <v>119447.13</v>
      </c>
      <c r="F28" s="7"/>
      <c r="G28" s="8"/>
    </row>
    <row r="29" spans="1:7" ht="12.75">
      <c r="A29" s="9" t="s">
        <v>220</v>
      </c>
      <c r="B29" s="10"/>
      <c r="C29" s="11" t="s">
        <v>225</v>
      </c>
      <c r="D29" s="7"/>
      <c r="E29" s="7">
        <v>-637.79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>
        <v>800.5</v>
      </c>
      <c r="F30" s="7">
        <f t="shared" si="0"/>
        <v>4199.5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>
        <v>5.92</v>
      </c>
      <c r="F31" s="7">
        <f t="shared" si="0"/>
        <v>-5.92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85562.81</v>
      </c>
      <c r="F36" s="7">
        <f t="shared" si="0"/>
        <v>90437.19</v>
      </c>
      <c r="G36" s="12">
        <f>E36/D36*100</f>
        <v>48.61523295454545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84383.81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1179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113277.79</v>
      </c>
      <c r="F40" s="7">
        <f t="shared" si="0"/>
        <v>39722.21000000001</v>
      </c>
      <c r="G40" s="12">
        <f>E40/D40*100</f>
        <v>74.03777124183006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110926.31</v>
      </c>
      <c r="F41" s="7"/>
      <c r="G41" s="8"/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2351.48</v>
      </c>
      <c r="F42" s="7"/>
      <c r="G42" s="8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8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98683.76</v>
      </c>
      <c r="F44" s="7">
        <f>D44-E44</f>
        <v>64316.240000000005</v>
      </c>
      <c r="G44" s="8"/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98092.5</v>
      </c>
      <c r="F45" s="7"/>
      <c r="G45" s="8"/>
    </row>
    <row r="46" spans="1:7" ht="76.5">
      <c r="A46" s="9" t="s">
        <v>49</v>
      </c>
      <c r="B46" s="10" t="s">
        <v>4</v>
      </c>
      <c r="C46" s="11" t="s">
        <v>52</v>
      </c>
      <c r="D46" s="7"/>
      <c r="E46" s="7">
        <v>591.26</v>
      </c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9985</v>
      </c>
      <c r="F48" s="7">
        <f aca="true" t="shared" si="1" ref="F48:F53">D48-E48</f>
        <v>5015</v>
      </c>
      <c r="G48" s="12">
        <f>E48/D48*100</f>
        <v>66.56666666666666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9985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51405.93</v>
      </c>
      <c r="F53" s="7">
        <f t="shared" si="1"/>
        <v>-21405.93</v>
      </c>
      <c r="G53" s="12">
        <f>E53/D53*100</f>
        <v>171.35309999999998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51405.93</v>
      </c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1450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16559.01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>
        <v>37542.45</v>
      </c>
      <c r="F59" s="7">
        <f>D59-E59</f>
        <v>-37542.45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>
        <v>38005</v>
      </c>
      <c r="F60" s="7"/>
      <c r="G60" s="8"/>
    </row>
    <row r="61" spans="1:7" ht="12.75">
      <c r="A61" s="9" t="s">
        <v>77</v>
      </c>
      <c r="B61" s="10"/>
      <c r="C61" s="11" t="s">
        <v>78</v>
      </c>
      <c r="D61" s="7"/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825195.5</v>
      </c>
      <c r="F62" s="7"/>
      <c r="G62" s="12"/>
    </row>
    <row r="63" spans="1:7" ht="27" customHeight="1">
      <c r="A63" s="9" t="s">
        <v>292</v>
      </c>
      <c r="B63" s="10" t="s">
        <v>4</v>
      </c>
      <c r="C63" s="11" t="s">
        <v>291</v>
      </c>
      <c r="D63" s="7">
        <v>359940</v>
      </c>
      <c r="E63" s="7">
        <v>359940</v>
      </c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179158</v>
      </c>
      <c r="F64" s="7">
        <f>D64-E64</f>
        <v>0</v>
      </c>
      <c r="G64" s="12">
        <f>E64/D64*100</f>
        <v>100</v>
      </c>
    </row>
    <row r="65" spans="1:7" ht="25.5">
      <c r="A65" s="9" t="s">
        <v>85</v>
      </c>
      <c r="B65" s="10" t="s">
        <v>4</v>
      </c>
      <c r="C65" s="11" t="s">
        <v>287</v>
      </c>
      <c r="D65" s="7">
        <v>20000</v>
      </c>
      <c r="E65" s="7">
        <v>20000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300000</v>
      </c>
      <c r="F66" s="7">
        <v>0</v>
      </c>
      <c r="G66" s="12">
        <f>E66/D66*100</f>
        <v>75</v>
      </c>
    </row>
    <row r="67" spans="1:7" ht="12.75">
      <c r="A67" s="9"/>
      <c r="B67" s="10"/>
      <c r="C67" s="11" t="s">
        <v>300</v>
      </c>
      <c r="D67" s="7"/>
      <c r="E67" s="7">
        <v>52000</v>
      </c>
      <c r="F67" s="7"/>
      <c r="G67" s="12"/>
    </row>
    <row r="68" spans="1:7" ht="12.75">
      <c r="A68" s="9"/>
      <c r="B68" s="10"/>
      <c r="C68" s="11" t="s">
        <v>301</v>
      </c>
      <c r="D68" s="7"/>
      <c r="E68" s="7">
        <v>28000</v>
      </c>
      <c r="F68" s="7"/>
      <c r="G68" s="8"/>
    </row>
    <row r="69" spans="1:7" ht="12.75">
      <c r="A69" s="3" t="s">
        <v>89</v>
      </c>
      <c r="B69" s="4" t="s">
        <v>90</v>
      </c>
      <c r="C69" s="5" t="s">
        <v>91</v>
      </c>
      <c r="D69" s="6">
        <f>D70+D75+D113+D117+D133+D144+D151+D176+D141</f>
        <v>3371813</v>
      </c>
      <c r="E69" s="6">
        <f>E70+E75+E113+E117+E133+E144+E151+E176+E141</f>
        <v>2445198.4200000004</v>
      </c>
      <c r="F69" s="6">
        <f>D69-E69</f>
        <v>926614.5799999996</v>
      </c>
      <c r="G69" s="8">
        <f aca="true" t="shared" si="2" ref="G69:G78">E69/D69*100</f>
        <v>72.51880279244432</v>
      </c>
    </row>
    <row r="70" spans="1:7" ht="38.25">
      <c r="A70" s="9" t="s">
        <v>92</v>
      </c>
      <c r="B70" s="10" t="s">
        <v>4</v>
      </c>
      <c r="C70" s="11" t="s">
        <v>93</v>
      </c>
      <c r="D70" s="6">
        <f>D71</f>
        <v>443598</v>
      </c>
      <c r="E70" s="6">
        <f>E71</f>
        <v>398714.69000000006</v>
      </c>
      <c r="F70" s="6">
        <f>D70-E70</f>
        <v>44883.30999999994</v>
      </c>
      <c r="G70" s="8">
        <f t="shared" si="2"/>
        <v>89.88198549136833</v>
      </c>
    </row>
    <row r="71" spans="1:7" ht="12.75">
      <c r="A71" s="9" t="s">
        <v>94</v>
      </c>
      <c r="B71" s="10" t="s">
        <v>4</v>
      </c>
      <c r="C71" s="14" t="s">
        <v>95</v>
      </c>
      <c r="D71" s="7">
        <f>D72</f>
        <v>443598</v>
      </c>
      <c r="E71" s="7">
        <f>E72</f>
        <v>398714.69000000006</v>
      </c>
      <c r="F71" s="7">
        <f aca="true" t="shared" si="3" ref="F71:F95">D71-E71</f>
        <v>44883.30999999994</v>
      </c>
      <c r="G71" s="12">
        <f t="shared" si="2"/>
        <v>89.88198549136833</v>
      </c>
    </row>
    <row r="72" spans="1:7" ht="25.5">
      <c r="A72" s="9" t="s">
        <v>96</v>
      </c>
      <c r="B72" s="10" t="s">
        <v>4</v>
      </c>
      <c r="C72" s="14" t="s">
        <v>97</v>
      </c>
      <c r="D72" s="7">
        <f>D73+D74</f>
        <v>443598</v>
      </c>
      <c r="E72" s="7">
        <f>E73+E74</f>
        <v>398714.69000000006</v>
      </c>
      <c r="F72" s="7">
        <f t="shared" si="3"/>
        <v>44883.30999999994</v>
      </c>
      <c r="G72" s="12">
        <f t="shared" si="2"/>
        <v>89.88198549136833</v>
      </c>
    </row>
    <row r="73" spans="1:7" ht="12.75">
      <c r="A73" s="9" t="s">
        <v>98</v>
      </c>
      <c r="B73" s="10" t="s">
        <v>4</v>
      </c>
      <c r="C73" s="14" t="s">
        <v>226</v>
      </c>
      <c r="D73" s="7">
        <v>340705</v>
      </c>
      <c r="E73" s="7">
        <v>307160.28</v>
      </c>
      <c r="F73" s="7">
        <f t="shared" si="3"/>
        <v>33544.71999999997</v>
      </c>
      <c r="G73" s="12">
        <f t="shared" si="2"/>
        <v>90.1543211869506</v>
      </c>
    </row>
    <row r="74" spans="1:7" ht="25.5">
      <c r="A74" s="9" t="s">
        <v>99</v>
      </c>
      <c r="B74" s="10" t="s">
        <v>4</v>
      </c>
      <c r="C74" s="14" t="s">
        <v>227</v>
      </c>
      <c r="D74" s="7">
        <v>102893</v>
      </c>
      <c r="E74" s="7">
        <v>91554.41</v>
      </c>
      <c r="F74" s="7">
        <f t="shared" si="3"/>
        <v>11338.589999999997</v>
      </c>
      <c r="G74" s="12">
        <f t="shared" si="2"/>
        <v>88.98021245371406</v>
      </c>
    </row>
    <row r="75" spans="1:7" ht="51">
      <c r="A75" s="9" t="s">
        <v>100</v>
      </c>
      <c r="B75" s="10" t="s">
        <v>4</v>
      </c>
      <c r="C75" s="14" t="s">
        <v>101</v>
      </c>
      <c r="D75" s="6">
        <f>D76</f>
        <v>1427749</v>
      </c>
      <c r="E75" s="6">
        <f>E76</f>
        <v>848675.0700000001</v>
      </c>
      <c r="F75" s="6">
        <f t="shared" si="3"/>
        <v>579073.9299999999</v>
      </c>
      <c r="G75" s="8">
        <f t="shared" si="2"/>
        <v>59.44147535736324</v>
      </c>
    </row>
    <row r="76" spans="1:7" ht="12.75">
      <c r="A76" s="9" t="s">
        <v>102</v>
      </c>
      <c r="B76" s="10" t="s">
        <v>4</v>
      </c>
      <c r="C76" s="14" t="s">
        <v>243</v>
      </c>
      <c r="D76" s="7">
        <f>D77</f>
        <v>1427749</v>
      </c>
      <c r="E76" s="7">
        <f>E77</f>
        <v>848675.0700000001</v>
      </c>
      <c r="F76" s="7">
        <f t="shared" si="3"/>
        <v>579073.9299999999</v>
      </c>
      <c r="G76" s="12">
        <f t="shared" si="2"/>
        <v>59.44147535736324</v>
      </c>
    </row>
    <row r="77" spans="1:7" ht="25.5">
      <c r="A77" s="9" t="s">
        <v>96</v>
      </c>
      <c r="B77" s="10" t="s">
        <v>4</v>
      </c>
      <c r="C77" s="14" t="s">
        <v>243</v>
      </c>
      <c r="D77" s="7">
        <f>D78+D79+D80+D81+D82+D83+D84+D85+D86+D87+D88+D89+D90+D91+D92+D93+D94+D95+D96+D97+D98+D99+D100+D101+D102+D103+D104+D105+D106+D107+D108+D109+D110+D111</f>
        <v>1427749</v>
      </c>
      <c r="E77" s="7">
        <f>E78+E79+E80+E81+E82+E83+E84+E85+E86+E87+E88+E89+E90+E91+E92+E93+E94+E95+E96+E97+E98+E99+E100+E101+E102+E103+E104+E105+E106+E107+E108+E109+E110+E111</f>
        <v>848675.0700000001</v>
      </c>
      <c r="F77" s="7">
        <f>F78+F79+F80+F81+F82+F83+F84+F85+F86+F87+F88+F89+F90+F91+F92+F93+F94+F95+F96+F97+F98+F99+F100+F101+F102+F103+F104+F105+F106+F107+F108+F109+F110+F111</f>
        <v>579073.9299999999</v>
      </c>
      <c r="G77" s="12">
        <f t="shared" si="2"/>
        <v>59.44147535736324</v>
      </c>
    </row>
    <row r="78" spans="1:7" ht="12.75">
      <c r="A78" s="9" t="s">
        <v>98</v>
      </c>
      <c r="B78" s="10" t="s">
        <v>4</v>
      </c>
      <c r="C78" s="13" t="s">
        <v>228</v>
      </c>
      <c r="D78" s="7">
        <v>763448</v>
      </c>
      <c r="E78" s="7">
        <v>547303.13</v>
      </c>
      <c r="F78" s="7">
        <f t="shared" si="3"/>
        <v>216144.87</v>
      </c>
      <c r="G78" s="12">
        <f t="shared" si="2"/>
        <v>71.68833109786128</v>
      </c>
    </row>
    <row r="79" spans="1:7" ht="25.5">
      <c r="A79" s="9" t="s">
        <v>99</v>
      </c>
      <c r="B79" s="10" t="s">
        <v>4</v>
      </c>
      <c r="C79" s="13" t="s">
        <v>229</v>
      </c>
      <c r="D79" s="7">
        <v>500</v>
      </c>
      <c r="E79" s="7">
        <v>500</v>
      </c>
      <c r="F79" s="7">
        <f t="shared" si="3"/>
        <v>0</v>
      </c>
      <c r="G79" s="12"/>
    </row>
    <row r="80" spans="1:7" ht="25.5">
      <c r="A80" s="9" t="s">
        <v>99</v>
      </c>
      <c r="B80" s="10" t="s">
        <v>4</v>
      </c>
      <c r="C80" s="13" t="s">
        <v>230</v>
      </c>
      <c r="D80" s="7">
        <v>230562</v>
      </c>
      <c r="E80" s="7">
        <v>164077.54</v>
      </c>
      <c r="F80" s="7">
        <f t="shared" si="3"/>
        <v>66484.45999999999</v>
      </c>
      <c r="G80" s="12">
        <f aca="true" t="shared" si="4" ref="G80:G85">E80/D80*100</f>
        <v>71.16417276047224</v>
      </c>
    </row>
    <row r="81" spans="1:7" ht="25.5">
      <c r="A81" s="9" t="s">
        <v>99</v>
      </c>
      <c r="B81" s="10" t="s">
        <v>4</v>
      </c>
      <c r="C81" s="13" t="s">
        <v>284</v>
      </c>
      <c r="D81" s="7">
        <v>25350</v>
      </c>
      <c r="E81" s="7">
        <v>15186.99</v>
      </c>
      <c r="F81" s="7">
        <f t="shared" si="3"/>
        <v>10163.01</v>
      </c>
      <c r="G81" s="12">
        <f t="shared" si="4"/>
        <v>59.90923076923077</v>
      </c>
    </row>
    <row r="82" spans="1:7" ht="25.5">
      <c r="A82" s="9" t="s">
        <v>99</v>
      </c>
      <c r="B82" s="10" t="s">
        <v>4</v>
      </c>
      <c r="C82" s="13" t="s">
        <v>232</v>
      </c>
      <c r="D82" s="7">
        <v>23436</v>
      </c>
      <c r="E82" s="7">
        <v>9339.1</v>
      </c>
      <c r="F82" s="7">
        <f t="shared" si="3"/>
        <v>14096.9</v>
      </c>
      <c r="G82" s="12">
        <f t="shared" si="4"/>
        <v>39.84937702679638</v>
      </c>
    </row>
    <row r="83" spans="1:7" ht="25.5">
      <c r="A83" s="9" t="s">
        <v>99</v>
      </c>
      <c r="B83" s="10" t="s">
        <v>4</v>
      </c>
      <c r="C83" s="13" t="s">
        <v>233</v>
      </c>
      <c r="D83" s="7">
        <v>9096</v>
      </c>
      <c r="E83" s="7">
        <v>4066.38</v>
      </c>
      <c r="F83" s="7">
        <f t="shared" si="3"/>
        <v>5029.62</v>
      </c>
      <c r="G83" s="12">
        <f t="shared" si="4"/>
        <v>44.705145118733505</v>
      </c>
    </row>
    <row r="84" spans="1:7" ht="25.5">
      <c r="A84" s="9" t="s">
        <v>99</v>
      </c>
      <c r="B84" s="10" t="s">
        <v>4</v>
      </c>
      <c r="C84" s="13" t="s">
        <v>269</v>
      </c>
      <c r="D84" s="7">
        <v>4200</v>
      </c>
      <c r="E84" s="7"/>
      <c r="F84" s="7">
        <f t="shared" si="3"/>
        <v>4200</v>
      </c>
      <c r="G84" s="12">
        <f t="shared" si="4"/>
        <v>0</v>
      </c>
    </row>
    <row r="85" spans="1:7" ht="25.5">
      <c r="A85" s="9" t="s">
        <v>99</v>
      </c>
      <c r="B85" s="10" t="s">
        <v>4</v>
      </c>
      <c r="C85" s="13" t="s">
        <v>234</v>
      </c>
      <c r="D85" s="7">
        <v>6500</v>
      </c>
      <c r="E85" s="7">
        <v>1587.77</v>
      </c>
      <c r="F85" s="7">
        <f t="shared" si="3"/>
        <v>4912.23</v>
      </c>
      <c r="G85" s="12">
        <f t="shared" si="4"/>
        <v>24.427230769230768</v>
      </c>
    </row>
    <row r="86" spans="1:7" ht="25.5">
      <c r="A86" s="9" t="s">
        <v>99</v>
      </c>
      <c r="B86" s="10" t="s">
        <v>4</v>
      </c>
      <c r="C86" s="13" t="s">
        <v>235</v>
      </c>
      <c r="D86" s="7">
        <v>3634</v>
      </c>
      <c r="E86" s="7"/>
      <c r="F86" s="7">
        <f t="shared" si="3"/>
        <v>3634</v>
      </c>
      <c r="G86" s="12"/>
    </row>
    <row r="87" spans="1:7" ht="25.5">
      <c r="A87" s="9" t="s">
        <v>99</v>
      </c>
      <c r="B87" s="10" t="s">
        <v>4</v>
      </c>
      <c r="C87" s="13" t="s">
        <v>236</v>
      </c>
      <c r="D87" s="7">
        <v>63464</v>
      </c>
      <c r="E87" s="7">
        <v>20673</v>
      </c>
      <c r="F87" s="7">
        <f t="shared" si="3"/>
        <v>42791</v>
      </c>
      <c r="G87" s="12">
        <f>E87/D87*100</f>
        <v>32.57437287280978</v>
      </c>
    </row>
    <row r="88" spans="1:7" ht="25.5">
      <c r="A88" s="9" t="s">
        <v>99</v>
      </c>
      <c r="B88" s="10" t="s">
        <v>4</v>
      </c>
      <c r="C88" s="13" t="s">
        <v>265</v>
      </c>
      <c r="D88" s="7">
        <v>2750</v>
      </c>
      <c r="E88" s="7">
        <v>2750</v>
      </c>
      <c r="F88" s="7">
        <f t="shared" si="3"/>
        <v>0</v>
      </c>
      <c r="G88" s="12"/>
    </row>
    <row r="89" spans="1:7" ht="25.5">
      <c r="A89" s="9" t="s">
        <v>99</v>
      </c>
      <c r="B89" s="10" t="s">
        <v>4</v>
      </c>
      <c r="C89" s="13" t="s">
        <v>237</v>
      </c>
      <c r="D89" s="7">
        <v>27854.16</v>
      </c>
      <c r="E89" s="7">
        <v>25495.16</v>
      </c>
      <c r="F89" s="7">
        <f t="shared" si="3"/>
        <v>2359</v>
      </c>
      <c r="G89" s="12">
        <f>E89/D89*100</f>
        <v>91.53088802534343</v>
      </c>
    </row>
    <row r="90" spans="1:7" ht="25.5">
      <c r="A90" s="9" t="s">
        <v>99</v>
      </c>
      <c r="B90" s="10" t="s">
        <v>4</v>
      </c>
      <c r="C90" s="13" t="s">
        <v>238</v>
      </c>
      <c r="D90" s="7">
        <v>13761</v>
      </c>
      <c r="E90" s="7">
        <v>10636</v>
      </c>
      <c r="F90" s="7">
        <f t="shared" si="3"/>
        <v>3125</v>
      </c>
      <c r="G90" s="8"/>
    </row>
    <row r="91" spans="1:7" ht="25.5">
      <c r="A91" s="9" t="s">
        <v>99</v>
      </c>
      <c r="B91" s="10" t="s">
        <v>4</v>
      </c>
      <c r="C91" s="13" t="s">
        <v>239</v>
      </c>
      <c r="D91" s="7">
        <v>1160</v>
      </c>
      <c r="E91" s="7">
        <v>560</v>
      </c>
      <c r="F91" s="7">
        <f t="shared" si="3"/>
        <v>600</v>
      </c>
      <c r="G91" s="8"/>
    </row>
    <row r="92" spans="1:7" ht="25.5">
      <c r="A92" s="9" t="s">
        <v>99</v>
      </c>
      <c r="B92" s="10" t="s">
        <v>4</v>
      </c>
      <c r="C92" s="13" t="s">
        <v>240</v>
      </c>
      <c r="D92" s="7">
        <v>1500</v>
      </c>
      <c r="E92" s="7">
        <v>1000</v>
      </c>
      <c r="F92" s="7">
        <f t="shared" si="3"/>
        <v>500</v>
      </c>
      <c r="G92" s="8"/>
    </row>
    <row r="93" spans="1:7" ht="25.5">
      <c r="A93" s="9" t="s">
        <v>99</v>
      </c>
      <c r="B93" s="10" t="s">
        <v>4</v>
      </c>
      <c r="C93" s="13" t="s">
        <v>241</v>
      </c>
      <c r="D93" s="7">
        <v>39672</v>
      </c>
      <c r="E93" s="7"/>
      <c r="F93" s="7">
        <f t="shared" si="3"/>
        <v>39672</v>
      </c>
      <c r="G93" s="8"/>
    </row>
    <row r="94" spans="1:7" ht="25.5">
      <c r="A94" s="9" t="s">
        <v>99</v>
      </c>
      <c r="B94" s="10" t="s">
        <v>4</v>
      </c>
      <c r="C94" s="13" t="s">
        <v>242</v>
      </c>
      <c r="D94" s="7">
        <v>30000</v>
      </c>
      <c r="E94" s="7"/>
      <c r="F94" s="7">
        <f t="shared" si="3"/>
        <v>30000</v>
      </c>
      <c r="G94" s="8"/>
    </row>
    <row r="95" spans="1:7" ht="25.5">
      <c r="A95" s="9" t="s">
        <v>99</v>
      </c>
      <c r="B95" s="10" t="s">
        <v>4</v>
      </c>
      <c r="C95" s="13" t="s">
        <v>263</v>
      </c>
      <c r="D95" s="7">
        <v>180861.84</v>
      </c>
      <c r="E95" s="7">
        <v>45500</v>
      </c>
      <c r="F95" s="7">
        <f t="shared" si="3"/>
        <v>135361.84</v>
      </c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/>
      <c r="G96" s="8"/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8"/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 t="e">
        <f>E98/D98*100</f>
        <v>#DIV/0!</v>
      </c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/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/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>
        <f>D101-E101</f>
        <v>0</v>
      </c>
      <c r="G101" s="12" t="e">
        <f>E101/D101*100</f>
        <v>#DIV/0!</v>
      </c>
    </row>
    <row r="102" spans="1:7" ht="25.5" hidden="1">
      <c r="A102" s="9" t="s">
        <v>99</v>
      </c>
      <c r="B102" s="10" t="s">
        <v>4</v>
      </c>
      <c r="C102" s="13"/>
      <c r="D102" s="7"/>
      <c r="E102" s="7"/>
      <c r="F102" s="7"/>
      <c r="G102" s="12"/>
    </row>
    <row r="103" spans="1:7" ht="25.5" hidden="1">
      <c r="A103" s="9" t="s">
        <v>99</v>
      </c>
      <c r="B103" s="10"/>
      <c r="C103" s="13"/>
      <c r="D103" s="7"/>
      <c r="E103" s="7"/>
      <c r="F103" s="7">
        <f>D103-E103</f>
        <v>0</v>
      </c>
      <c r="G103" s="12">
        <v>100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>
        <f>D104-E104</f>
        <v>0</v>
      </c>
      <c r="G104" s="12" t="e">
        <f>E104/D104*100</f>
        <v>#DIV/0!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>
        <f>D105-E105</f>
        <v>0</v>
      </c>
      <c r="G105" s="8">
        <v>100</v>
      </c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/>
      <c r="G106" s="8"/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 t="e">
        <f>E107/D107*100</f>
        <v>#DIV/0!</v>
      </c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8"/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8"/>
    </row>
    <row r="110" spans="1:7" ht="25.5" hidden="1">
      <c r="A110" s="9" t="s">
        <v>99</v>
      </c>
      <c r="B110" s="10" t="s">
        <v>4</v>
      </c>
      <c r="C110" s="13"/>
      <c r="D110" s="7"/>
      <c r="E110" s="7"/>
      <c r="F110" s="7">
        <f>D110-E110</f>
        <v>0</v>
      </c>
      <c r="G110" s="8" t="e">
        <f aca="true" t="shared" si="5" ref="G110:G121">E110/D110*100</f>
        <v>#DIV/0!</v>
      </c>
    </row>
    <row r="111" spans="1:7" ht="25.5" hidden="1">
      <c r="A111" s="9" t="s">
        <v>99</v>
      </c>
      <c r="B111" s="10" t="s">
        <v>4</v>
      </c>
      <c r="C111" s="13"/>
      <c r="D111" s="15"/>
      <c r="E111" s="15"/>
      <c r="F111" s="7">
        <f>D111-E111</f>
        <v>0</v>
      </c>
      <c r="G111" s="12"/>
    </row>
    <row r="112" spans="1:7" ht="12.75" hidden="1">
      <c r="A112" s="9"/>
      <c r="B112" s="10"/>
      <c r="C112" s="13"/>
      <c r="D112" s="7"/>
      <c r="E112" s="7"/>
      <c r="F112" s="7"/>
      <c r="G112" s="8"/>
    </row>
    <row r="113" spans="1:7" ht="12.75">
      <c r="A113" s="3" t="s">
        <v>103</v>
      </c>
      <c r="B113" s="4" t="s">
        <v>4</v>
      </c>
      <c r="C113" s="16" t="s">
        <v>104</v>
      </c>
      <c r="D113" s="6">
        <f aca="true" t="shared" si="6" ref="D113:E115">D114</f>
        <v>1000</v>
      </c>
      <c r="E113" s="6">
        <f t="shared" si="6"/>
        <v>0</v>
      </c>
      <c r="F113" s="7">
        <f>D113-E113</f>
        <v>1000</v>
      </c>
      <c r="G113" s="8"/>
    </row>
    <row r="114" spans="1:7" ht="12.75">
      <c r="A114" s="9" t="s">
        <v>105</v>
      </c>
      <c r="B114" s="10" t="s">
        <v>4</v>
      </c>
      <c r="C114" s="11" t="s">
        <v>244</v>
      </c>
      <c r="D114" s="7">
        <f t="shared" si="6"/>
        <v>1000</v>
      </c>
      <c r="E114" s="7">
        <f t="shared" si="6"/>
        <v>0</v>
      </c>
      <c r="F114" s="7">
        <f>D114-E114</f>
        <v>1000</v>
      </c>
      <c r="G114" s="12"/>
    </row>
    <row r="115" spans="1:7" ht="12.75">
      <c r="A115" s="9" t="s">
        <v>106</v>
      </c>
      <c r="B115" s="10" t="s">
        <v>4</v>
      </c>
      <c r="C115" s="11" t="s">
        <v>245</v>
      </c>
      <c r="D115" s="7">
        <f t="shared" si="6"/>
        <v>1000</v>
      </c>
      <c r="E115" s="7">
        <f t="shared" si="6"/>
        <v>0</v>
      </c>
      <c r="F115" s="7">
        <f>D115-E115</f>
        <v>1000</v>
      </c>
      <c r="G115" s="12"/>
    </row>
    <row r="116" spans="1:7" ht="12.75">
      <c r="A116" s="9" t="s">
        <v>107</v>
      </c>
      <c r="B116" s="10" t="s">
        <v>4</v>
      </c>
      <c r="C116" s="11" t="s">
        <v>246</v>
      </c>
      <c r="D116" s="7">
        <v>1000</v>
      </c>
      <c r="E116" s="7">
        <v>0</v>
      </c>
      <c r="F116" s="7">
        <f>D116-E116</f>
        <v>1000</v>
      </c>
      <c r="G116" s="12"/>
    </row>
    <row r="117" spans="1:7" ht="12.75">
      <c r="A117" s="9" t="s">
        <v>108</v>
      </c>
      <c r="B117" s="10" t="s">
        <v>4</v>
      </c>
      <c r="C117" s="16" t="s">
        <v>109</v>
      </c>
      <c r="D117" s="6">
        <f>D118</f>
        <v>179158</v>
      </c>
      <c r="E117" s="6">
        <f>E118</f>
        <v>135193.37</v>
      </c>
      <c r="F117" s="6">
        <f>F118</f>
        <v>43964.630000000005</v>
      </c>
      <c r="G117" s="8">
        <f t="shared" si="5"/>
        <v>75.46041482936849</v>
      </c>
    </row>
    <row r="118" spans="1:7" ht="25.5">
      <c r="A118" s="9" t="s">
        <v>110</v>
      </c>
      <c r="B118" s="10" t="s">
        <v>4</v>
      </c>
      <c r="C118" s="11" t="s">
        <v>255</v>
      </c>
      <c r="D118" s="7">
        <f>D119</f>
        <v>179158</v>
      </c>
      <c r="E118" s="7">
        <f>E119</f>
        <v>135193.37</v>
      </c>
      <c r="F118" s="7">
        <f>D118-E118</f>
        <v>43964.630000000005</v>
      </c>
      <c r="G118" s="12">
        <f t="shared" si="5"/>
        <v>75.46041482936849</v>
      </c>
    </row>
    <row r="119" spans="1:7" ht="25.5">
      <c r="A119" s="9" t="s">
        <v>96</v>
      </c>
      <c r="B119" s="10" t="s">
        <v>4</v>
      </c>
      <c r="C119" s="11" t="s">
        <v>255</v>
      </c>
      <c r="D119" s="7">
        <f>D120+D121+D123+D124+D125+D126+D127+D128+D129+D130+D132+D122+D131</f>
        <v>179158</v>
      </c>
      <c r="E119" s="7">
        <f>E120+E121+E123+E124+E125+E126+E127+E128+E129+E130+E132+E122+E131</f>
        <v>135193.37</v>
      </c>
      <c r="F119" s="7">
        <f>F120+F121+F123+F124+F125+F126+F128+F129+F130+F132+F122</f>
        <v>43964.630000000005</v>
      </c>
      <c r="G119" s="12">
        <f t="shared" si="5"/>
        <v>75.46041482936849</v>
      </c>
    </row>
    <row r="120" spans="1:7" ht="12.75">
      <c r="A120" s="9" t="s">
        <v>98</v>
      </c>
      <c r="B120" s="10" t="s">
        <v>4</v>
      </c>
      <c r="C120" s="11" t="s">
        <v>274</v>
      </c>
      <c r="D120" s="7">
        <v>125364</v>
      </c>
      <c r="E120" s="7">
        <v>94059.43</v>
      </c>
      <c r="F120" s="7">
        <f aca="true" t="shared" si="7" ref="F120:F125">D120-E120</f>
        <v>31304.570000000007</v>
      </c>
      <c r="G120" s="12">
        <f t="shared" si="5"/>
        <v>75.0290593790881</v>
      </c>
    </row>
    <row r="121" spans="1:7" ht="25.5">
      <c r="A121" s="9" t="s">
        <v>99</v>
      </c>
      <c r="B121" s="10" t="s">
        <v>4</v>
      </c>
      <c r="C121" s="11" t="s">
        <v>274</v>
      </c>
      <c r="D121" s="7">
        <v>37860</v>
      </c>
      <c r="E121" s="7">
        <v>25989.94</v>
      </c>
      <c r="F121" s="7">
        <f t="shared" si="7"/>
        <v>11870.060000000001</v>
      </c>
      <c r="G121" s="12">
        <f t="shared" si="5"/>
        <v>68.64749075541468</v>
      </c>
    </row>
    <row r="122" spans="1:7" ht="25.5">
      <c r="A122" s="9" t="s">
        <v>99</v>
      </c>
      <c r="B122" s="10"/>
      <c r="C122" s="11" t="s">
        <v>275</v>
      </c>
      <c r="D122" s="7">
        <v>994</v>
      </c>
      <c r="E122" s="7">
        <v>994</v>
      </c>
      <c r="F122" s="7">
        <f t="shared" si="7"/>
        <v>0</v>
      </c>
      <c r="G122" s="12"/>
    </row>
    <row r="123" spans="1:7" ht="25.5">
      <c r="A123" s="9" t="s">
        <v>99</v>
      </c>
      <c r="B123" s="10" t="s">
        <v>4</v>
      </c>
      <c r="C123" s="11" t="s">
        <v>276</v>
      </c>
      <c r="D123" s="7">
        <v>3240</v>
      </c>
      <c r="E123" s="7">
        <v>2450</v>
      </c>
      <c r="F123" s="7">
        <f t="shared" si="7"/>
        <v>790</v>
      </c>
      <c r="G123" s="8"/>
    </row>
    <row r="124" spans="1:7" ht="25.5">
      <c r="A124" s="9" t="s">
        <v>99</v>
      </c>
      <c r="B124" s="10"/>
      <c r="C124" s="11" t="s">
        <v>273</v>
      </c>
      <c r="D124" s="7">
        <v>9000</v>
      </c>
      <c r="E124" s="7">
        <v>9000</v>
      </c>
      <c r="F124" s="7">
        <f t="shared" si="7"/>
        <v>0</v>
      </c>
      <c r="G124" s="8"/>
    </row>
    <row r="125" spans="1:7" ht="25.5">
      <c r="A125" s="9" t="s">
        <v>99</v>
      </c>
      <c r="B125" s="10" t="s">
        <v>4</v>
      </c>
      <c r="C125" s="11" t="s">
        <v>272</v>
      </c>
      <c r="D125" s="7">
        <v>2700</v>
      </c>
      <c r="E125" s="7">
        <v>2700</v>
      </c>
      <c r="F125" s="7">
        <f t="shared" si="7"/>
        <v>0</v>
      </c>
      <c r="G125" s="8">
        <f>E125/D125*100</f>
        <v>100</v>
      </c>
    </row>
    <row r="126" spans="1:7" ht="12.75">
      <c r="A126" s="9"/>
      <c r="B126" s="10"/>
      <c r="C126" s="11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 hidden="1">
      <c r="A131" s="9"/>
      <c r="B131" s="10"/>
      <c r="C131" s="13"/>
      <c r="D131" s="7"/>
      <c r="E131" s="7"/>
      <c r="F131" s="7"/>
      <c r="G131" s="8"/>
    </row>
    <row r="132" spans="1:7" ht="12.75">
      <c r="A132" s="9"/>
      <c r="B132" s="10"/>
      <c r="C132" s="11"/>
      <c r="D132" s="7"/>
      <c r="E132" s="7"/>
      <c r="F132" s="7"/>
      <c r="G132" s="8"/>
    </row>
    <row r="133" spans="1:7" ht="31.5" customHeight="1">
      <c r="A133" s="9" t="s">
        <v>281</v>
      </c>
      <c r="B133" s="10" t="s">
        <v>4</v>
      </c>
      <c r="C133" s="16" t="s">
        <v>277</v>
      </c>
      <c r="D133" s="6">
        <f aca="true" t="shared" si="8" ref="D133:E135">D134</f>
        <v>22000</v>
      </c>
      <c r="E133" s="6">
        <f t="shared" si="8"/>
        <v>22000</v>
      </c>
      <c r="F133" s="7">
        <f>D133-E133</f>
        <v>0</v>
      </c>
      <c r="G133" s="8">
        <f>E133/D133*100</f>
        <v>100</v>
      </c>
    </row>
    <row r="134" spans="1:7" ht="30" customHeight="1">
      <c r="A134" s="9" t="s">
        <v>282</v>
      </c>
      <c r="B134" s="10" t="s">
        <v>4</v>
      </c>
      <c r="C134" s="11" t="s">
        <v>278</v>
      </c>
      <c r="D134" s="7">
        <f t="shared" si="8"/>
        <v>22000</v>
      </c>
      <c r="E134" s="7">
        <f t="shared" si="8"/>
        <v>22000</v>
      </c>
      <c r="F134" s="7">
        <f>D134-E134</f>
        <v>0</v>
      </c>
      <c r="G134" s="8">
        <f>E134/D134*100</f>
        <v>100</v>
      </c>
    </row>
    <row r="135" spans="1:7" ht="28.5" customHeight="1">
      <c r="A135" s="9" t="s">
        <v>283</v>
      </c>
      <c r="B135" s="10" t="s">
        <v>4</v>
      </c>
      <c r="C135" s="11" t="s">
        <v>279</v>
      </c>
      <c r="D135" s="7">
        <f t="shared" si="8"/>
        <v>22000</v>
      </c>
      <c r="E135" s="7">
        <f t="shared" si="8"/>
        <v>22000</v>
      </c>
      <c r="F135" s="7">
        <f>D135-E135</f>
        <v>0</v>
      </c>
      <c r="G135" s="8">
        <f>E135/D135*100</f>
        <v>100</v>
      </c>
    </row>
    <row r="136" spans="1:7" ht="28.5" customHeight="1">
      <c r="A136" s="9" t="s">
        <v>99</v>
      </c>
      <c r="B136" s="10" t="s">
        <v>4</v>
      </c>
      <c r="C136" s="11" t="s">
        <v>280</v>
      </c>
      <c r="D136" s="7">
        <v>22000</v>
      </c>
      <c r="E136" s="7">
        <v>22000</v>
      </c>
      <c r="F136" s="7">
        <f>D136-E136</f>
        <v>0</v>
      </c>
      <c r="G136" s="8">
        <f aca="true" t="shared" si="9" ref="G136:G143">E136/D136*100</f>
        <v>100</v>
      </c>
    </row>
    <row r="137" spans="1:7" ht="12.75" hidden="1">
      <c r="A137" s="9" t="s">
        <v>119</v>
      </c>
      <c r="B137" s="10" t="s">
        <v>4</v>
      </c>
      <c r="C137" s="11" t="s">
        <v>120</v>
      </c>
      <c r="D137" s="7"/>
      <c r="E137" s="7"/>
      <c r="F137" s="7">
        <f aca="true" t="shared" si="10" ref="F137:F143">D137-E137</f>
        <v>0</v>
      </c>
      <c r="G137" s="8" t="e">
        <f t="shared" si="9"/>
        <v>#DIV/0!</v>
      </c>
    </row>
    <row r="138" spans="1:7" ht="25.5" hidden="1">
      <c r="A138" s="9" t="s">
        <v>121</v>
      </c>
      <c r="B138" s="10" t="s">
        <v>4</v>
      </c>
      <c r="C138" s="11" t="s">
        <v>122</v>
      </c>
      <c r="D138" s="7"/>
      <c r="E138" s="7"/>
      <c r="F138" s="7">
        <f t="shared" si="10"/>
        <v>0</v>
      </c>
      <c r="G138" s="8" t="e">
        <f t="shared" si="9"/>
        <v>#DIV/0!</v>
      </c>
    </row>
    <row r="139" spans="1:7" ht="12.75" hidden="1">
      <c r="A139" s="9" t="s">
        <v>123</v>
      </c>
      <c r="B139" s="10" t="s">
        <v>4</v>
      </c>
      <c r="C139" s="11" t="s">
        <v>124</v>
      </c>
      <c r="D139" s="7"/>
      <c r="E139" s="7"/>
      <c r="F139" s="7">
        <f t="shared" si="10"/>
        <v>0</v>
      </c>
      <c r="G139" s="8" t="e">
        <f t="shared" si="9"/>
        <v>#DIV/0!</v>
      </c>
    </row>
    <row r="140" spans="1:7" ht="25.5" hidden="1">
      <c r="A140" s="9" t="s">
        <v>125</v>
      </c>
      <c r="B140" s="10" t="s">
        <v>4</v>
      </c>
      <c r="C140" s="11" t="s">
        <v>126</v>
      </c>
      <c r="D140" s="7"/>
      <c r="E140" s="7"/>
      <c r="F140" s="7">
        <f t="shared" si="10"/>
        <v>0</v>
      </c>
      <c r="G140" s="8" t="e">
        <f t="shared" si="9"/>
        <v>#DIV/0!</v>
      </c>
    </row>
    <row r="141" spans="1:7" ht="12.75">
      <c r="A141" s="3" t="s">
        <v>296</v>
      </c>
      <c r="B141" s="4"/>
      <c r="C141" s="20" t="s">
        <v>293</v>
      </c>
      <c r="D141" s="6">
        <f>D142+D143</f>
        <v>359940</v>
      </c>
      <c r="E141" s="6">
        <f>E142+E143</f>
        <v>359940</v>
      </c>
      <c r="F141" s="6">
        <f t="shared" si="10"/>
        <v>0</v>
      </c>
      <c r="G141" s="8">
        <f t="shared" si="9"/>
        <v>100</v>
      </c>
    </row>
    <row r="142" spans="1:7" ht="25.5">
      <c r="A142" s="9" t="s">
        <v>99</v>
      </c>
      <c r="B142" s="10"/>
      <c r="C142" s="11" t="s">
        <v>298</v>
      </c>
      <c r="D142" s="7">
        <v>163470</v>
      </c>
      <c r="E142" s="7">
        <v>163470</v>
      </c>
      <c r="F142" s="7">
        <f t="shared" si="10"/>
        <v>0</v>
      </c>
      <c r="G142" s="8">
        <f t="shared" si="9"/>
        <v>100</v>
      </c>
    </row>
    <row r="143" spans="1:7" ht="25.5">
      <c r="A143" s="9" t="s">
        <v>99</v>
      </c>
      <c r="B143" s="10"/>
      <c r="C143" s="11" t="s">
        <v>299</v>
      </c>
      <c r="D143" s="7">
        <v>196470</v>
      </c>
      <c r="E143" s="7">
        <v>196470</v>
      </c>
      <c r="F143" s="7">
        <f t="shared" si="10"/>
        <v>0</v>
      </c>
      <c r="G143" s="8">
        <f t="shared" si="9"/>
        <v>100</v>
      </c>
    </row>
    <row r="144" spans="1:7" ht="12.75">
      <c r="A144" s="9" t="s">
        <v>127</v>
      </c>
      <c r="B144" s="10" t="s">
        <v>4</v>
      </c>
      <c r="C144" s="16" t="s">
        <v>128</v>
      </c>
      <c r="D144" s="6">
        <f>D145</f>
        <v>381464</v>
      </c>
      <c r="E144" s="6">
        <f>E145</f>
        <v>249371.68</v>
      </c>
      <c r="F144" s="6">
        <f>F145</f>
        <v>132092.32</v>
      </c>
      <c r="G144" s="8">
        <f>E144/D144*100</f>
        <v>65.3722710399933</v>
      </c>
    </row>
    <row r="145" spans="1:7" ht="153">
      <c r="A145" s="9" t="s">
        <v>129</v>
      </c>
      <c r="B145" s="10" t="s">
        <v>4</v>
      </c>
      <c r="C145" s="11" t="s">
        <v>247</v>
      </c>
      <c r="D145" s="7">
        <f>D146</f>
        <v>381464</v>
      </c>
      <c r="E145" s="7">
        <f>E146</f>
        <v>249371.68</v>
      </c>
      <c r="F145" s="7">
        <f aca="true" t="shared" si="11" ref="F145:F150">D145-E145</f>
        <v>132092.32</v>
      </c>
      <c r="G145" s="8">
        <f aca="true" t="shared" si="12" ref="G145:G150">E145/D145*100</f>
        <v>65.3722710399933</v>
      </c>
    </row>
    <row r="146" spans="1:7" ht="25.5">
      <c r="A146" s="9" t="s">
        <v>96</v>
      </c>
      <c r="B146" s="10" t="s">
        <v>4</v>
      </c>
      <c r="C146" s="11" t="s">
        <v>248</v>
      </c>
      <c r="D146" s="7">
        <f>D147+D148+D149+D150</f>
        <v>381464</v>
      </c>
      <c r="E146" s="7">
        <f>E147+E148+E149+E150</f>
        <v>249371.68</v>
      </c>
      <c r="F146" s="7">
        <f t="shared" si="11"/>
        <v>132092.32</v>
      </c>
      <c r="G146" s="8">
        <f t="shared" si="12"/>
        <v>65.3722710399933</v>
      </c>
    </row>
    <row r="147" spans="1:7" ht="12.75">
      <c r="A147" s="9" t="s">
        <v>130</v>
      </c>
      <c r="B147" s="10"/>
      <c r="C147" s="11" t="s">
        <v>286</v>
      </c>
      <c r="D147" s="7">
        <v>150000</v>
      </c>
      <c r="E147" s="7">
        <v>150000</v>
      </c>
      <c r="F147" s="7">
        <f>D147-E147</f>
        <v>0</v>
      </c>
      <c r="G147" s="8">
        <f t="shared" si="12"/>
        <v>100</v>
      </c>
    </row>
    <row r="148" spans="1:7" ht="12.75">
      <c r="A148" s="9" t="s">
        <v>130</v>
      </c>
      <c r="B148" s="10"/>
      <c r="C148" s="11" t="s">
        <v>249</v>
      </c>
      <c r="D148" s="7">
        <v>1464</v>
      </c>
      <c r="E148" s="7"/>
      <c r="F148" s="7">
        <f>D148-E148</f>
        <v>1464</v>
      </c>
      <c r="G148" s="8">
        <f t="shared" si="12"/>
        <v>0</v>
      </c>
    </row>
    <row r="149" spans="1:7" ht="12.75">
      <c r="A149" s="9" t="s">
        <v>130</v>
      </c>
      <c r="B149" s="10" t="s">
        <v>4</v>
      </c>
      <c r="C149" s="11" t="s">
        <v>289</v>
      </c>
      <c r="D149" s="7">
        <v>99371.68</v>
      </c>
      <c r="E149" s="7">
        <v>99371.68</v>
      </c>
      <c r="F149" s="7">
        <f>D149-E149</f>
        <v>0</v>
      </c>
      <c r="G149" s="8">
        <f t="shared" si="12"/>
        <v>100</v>
      </c>
    </row>
    <row r="150" spans="1:7" ht="25.5">
      <c r="A150" s="9" t="s">
        <v>99</v>
      </c>
      <c r="B150" s="10"/>
      <c r="C150" s="11" t="s">
        <v>250</v>
      </c>
      <c r="D150" s="7">
        <v>130628.32</v>
      </c>
      <c r="E150" s="7"/>
      <c r="F150" s="7">
        <f t="shared" si="11"/>
        <v>130628.32</v>
      </c>
      <c r="G150" s="8">
        <f t="shared" si="12"/>
        <v>0</v>
      </c>
    </row>
    <row r="151" spans="1:7" ht="12.75">
      <c r="A151" s="9" t="s">
        <v>131</v>
      </c>
      <c r="B151" s="10" t="s">
        <v>4</v>
      </c>
      <c r="C151" s="11" t="s">
        <v>132</v>
      </c>
      <c r="D151" s="6">
        <f>D152</f>
        <v>0</v>
      </c>
      <c r="E151" s="6">
        <f>E152</f>
        <v>0</v>
      </c>
      <c r="F151" s="7">
        <f>D151-E151</f>
        <v>0</v>
      </c>
      <c r="G151" s="8"/>
    </row>
    <row r="152" spans="1:7" ht="12.75">
      <c r="A152" s="9" t="s">
        <v>133</v>
      </c>
      <c r="B152" s="10" t="s">
        <v>4</v>
      </c>
      <c r="C152" s="11" t="s">
        <v>134</v>
      </c>
      <c r="D152" s="7">
        <f>D153</f>
        <v>0</v>
      </c>
      <c r="E152" s="7">
        <f>E153</f>
        <v>0</v>
      </c>
      <c r="F152" s="7">
        <f>D152-E152</f>
        <v>0</v>
      </c>
      <c r="G152" s="8"/>
    </row>
    <row r="153" spans="1:7" ht="25.5">
      <c r="A153" s="9" t="s">
        <v>96</v>
      </c>
      <c r="B153" s="10" t="s">
        <v>4</v>
      </c>
      <c r="C153" s="11" t="s">
        <v>135</v>
      </c>
      <c r="D153" s="7">
        <f>D154+D155+D156</f>
        <v>0</v>
      </c>
      <c r="E153" s="7">
        <f>E154+E155+E156</f>
        <v>0</v>
      </c>
      <c r="F153" s="7">
        <f>D153-E153</f>
        <v>0</v>
      </c>
      <c r="G153" s="8"/>
    </row>
    <row r="154" spans="1:7" ht="12.75">
      <c r="A154" s="9" t="s">
        <v>136</v>
      </c>
      <c r="B154" s="10" t="s">
        <v>4</v>
      </c>
      <c r="C154" s="11" t="s">
        <v>137</v>
      </c>
      <c r="D154" s="7"/>
      <c r="E154" s="7"/>
      <c r="F154" s="7"/>
      <c r="G154" s="8"/>
    </row>
    <row r="155" spans="1:7" ht="25.5">
      <c r="A155" s="9" t="s">
        <v>99</v>
      </c>
      <c r="B155" s="10" t="s">
        <v>4</v>
      </c>
      <c r="C155" s="13" t="s">
        <v>138</v>
      </c>
      <c r="D155" s="7"/>
      <c r="E155" s="7"/>
      <c r="F155" s="7"/>
      <c r="G155" s="8"/>
    </row>
    <row r="156" spans="1:7" ht="25.5">
      <c r="A156" s="9" t="s">
        <v>99</v>
      </c>
      <c r="B156" s="10" t="s">
        <v>4</v>
      </c>
      <c r="C156" s="13" t="s">
        <v>139</v>
      </c>
      <c r="D156" s="7"/>
      <c r="E156" s="7"/>
      <c r="F156" s="7"/>
      <c r="G156" s="8"/>
    </row>
    <row r="157" spans="1:7" ht="12.75" hidden="1">
      <c r="A157" s="9" t="s">
        <v>140</v>
      </c>
      <c r="B157" s="10" t="s">
        <v>4</v>
      </c>
      <c r="C157" s="11" t="s">
        <v>141</v>
      </c>
      <c r="D157" s="7"/>
      <c r="E157" s="7"/>
      <c r="F157" s="7"/>
      <c r="G157" s="8"/>
    </row>
    <row r="158" spans="1:7" ht="38.25" hidden="1">
      <c r="A158" s="9" t="s">
        <v>142</v>
      </c>
      <c r="B158" s="10" t="s">
        <v>4</v>
      </c>
      <c r="C158" s="11" t="s">
        <v>143</v>
      </c>
      <c r="D158" s="7"/>
      <c r="E158" s="7"/>
      <c r="F158" s="7"/>
      <c r="G158" s="8"/>
    </row>
    <row r="159" spans="1:7" ht="25.5" hidden="1">
      <c r="A159" s="9" t="s">
        <v>96</v>
      </c>
      <c r="B159" s="10" t="s">
        <v>4</v>
      </c>
      <c r="C159" s="11" t="s">
        <v>144</v>
      </c>
      <c r="D159" s="7"/>
      <c r="E159" s="7"/>
      <c r="F159" s="7"/>
      <c r="G159" s="8"/>
    </row>
    <row r="160" spans="1:7" ht="12.75" hidden="1">
      <c r="A160" s="9" t="s">
        <v>145</v>
      </c>
      <c r="B160" s="10" t="s">
        <v>4</v>
      </c>
      <c r="C160" s="11" t="s">
        <v>146</v>
      </c>
      <c r="D160" s="7"/>
      <c r="E160" s="7"/>
      <c r="F160" s="7"/>
      <c r="G160" s="8"/>
    </row>
    <row r="161" spans="1:7" ht="12.75" hidden="1">
      <c r="A161" s="9" t="s">
        <v>147</v>
      </c>
      <c r="B161" s="10" t="s">
        <v>4</v>
      </c>
      <c r="C161" s="11" t="s">
        <v>148</v>
      </c>
      <c r="D161" s="7"/>
      <c r="E161" s="7"/>
      <c r="F161" s="7"/>
      <c r="G161" s="8"/>
    </row>
    <row r="162" spans="1:7" ht="25.5" hidden="1">
      <c r="A162" s="9" t="s">
        <v>96</v>
      </c>
      <c r="B162" s="10" t="s">
        <v>4</v>
      </c>
      <c r="C162" s="11" t="s">
        <v>149</v>
      </c>
      <c r="D162" s="7"/>
      <c r="E162" s="7"/>
      <c r="F162" s="7"/>
      <c r="G162" s="8"/>
    </row>
    <row r="163" spans="1:7" ht="25.5" hidden="1">
      <c r="A163" s="9" t="s">
        <v>150</v>
      </c>
      <c r="B163" s="10" t="s">
        <v>4</v>
      </c>
      <c r="C163" s="11" t="s">
        <v>151</v>
      </c>
      <c r="D163" s="7"/>
      <c r="E163" s="7"/>
      <c r="F163" s="7"/>
      <c r="G163" s="8"/>
    </row>
    <row r="164" spans="1:7" ht="38.25" hidden="1">
      <c r="A164" s="9" t="s">
        <v>152</v>
      </c>
      <c r="B164" s="10" t="s">
        <v>4</v>
      </c>
      <c r="C164" s="11" t="s">
        <v>153</v>
      </c>
      <c r="D164" s="7"/>
      <c r="E164" s="7"/>
      <c r="F164" s="7"/>
      <c r="G164" s="8"/>
    </row>
    <row r="165" spans="1:7" ht="12.75" hidden="1">
      <c r="A165" s="9" t="s">
        <v>123</v>
      </c>
      <c r="B165" s="10" t="s">
        <v>4</v>
      </c>
      <c r="C165" s="11" t="s">
        <v>154</v>
      </c>
      <c r="D165" s="7"/>
      <c r="E165" s="7"/>
      <c r="F165" s="7"/>
      <c r="G165" s="8"/>
    </row>
    <row r="166" spans="1:7" ht="38.25" hidden="1">
      <c r="A166" s="9" t="s">
        <v>155</v>
      </c>
      <c r="B166" s="10" t="s">
        <v>4</v>
      </c>
      <c r="C166" s="11" t="s">
        <v>156</v>
      </c>
      <c r="D166" s="7"/>
      <c r="E166" s="7"/>
      <c r="F166" s="7"/>
      <c r="G166" s="8"/>
    </row>
    <row r="167" spans="1:7" ht="25.5" hidden="1">
      <c r="A167" s="9" t="s">
        <v>99</v>
      </c>
      <c r="B167" s="10" t="s">
        <v>4</v>
      </c>
      <c r="C167" s="11" t="s">
        <v>157</v>
      </c>
      <c r="D167" s="7"/>
      <c r="E167" s="7"/>
      <c r="F167" s="7"/>
      <c r="G167" s="8"/>
    </row>
    <row r="168" spans="1:7" ht="12.75">
      <c r="A168" s="9" t="s">
        <v>158</v>
      </c>
      <c r="B168" s="10" t="s">
        <v>4</v>
      </c>
      <c r="C168" s="11" t="s">
        <v>159</v>
      </c>
      <c r="D168" s="7"/>
      <c r="E168" s="7"/>
      <c r="F168" s="7"/>
      <c r="G168" s="8"/>
    </row>
    <row r="169" spans="1:7" ht="51">
      <c r="A169" s="9" t="s">
        <v>160</v>
      </c>
      <c r="B169" s="10" t="s">
        <v>4</v>
      </c>
      <c r="C169" s="11" t="s">
        <v>161</v>
      </c>
      <c r="D169" s="7"/>
      <c r="E169" s="7"/>
      <c r="F169" s="7"/>
      <c r="G169" s="8"/>
    </row>
    <row r="170" spans="1:7" ht="12.75">
      <c r="A170" s="9" t="s">
        <v>162</v>
      </c>
      <c r="B170" s="10" t="s">
        <v>4</v>
      </c>
      <c r="C170" s="11" t="s">
        <v>163</v>
      </c>
      <c r="D170" s="7"/>
      <c r="E170" s="7"/>
      <c r="F170" s="7"/>
      <c r="G170" s="8"/>
    </row>
    <row r="171" spans="1:7" ht="12.75">
      <c r="A171" s="9" t="s">
        <v>164</v>
      </c>
      <c r="B171" s="10" t="s">
        <v>4</v>
      </c>
      <c r="C171" s="11" t="s">
        <v>165</v>
      </c>
      <c r="D171" s="7"/>
      <c r="E171" s="7"/>
      <c r="F171" s="7"/>
      <c r="G171" s="8"/>
    </row>
    <row r="172" spans="1:7" ht="12.75">
      <c r="A172" s="9" t="s">
        <v>166</v>
      </c>
      <c r="B172" s="10" t="s">
        <v>4</v>
      </c>
      <c r="C172" s="11" t="s">
        <v>167</v>
      </c>
      <c r="D172" s="7"/>
      <c r="E172" s="7"/>
      <c r="F172" s="7"/>
      <c r="G172" s="8"/>
    </row>
    <row r="173" spans="1:7" ht="25.5">
      <c r="A173" s="9" t="s">
        <v>96</v>
      </c>
      <c r="B173" s="10" t="s">
        <v>4</v>
      </c>
      <c r="C173" s="11" t="s">
        <v>168</v>
      </c>
      <c r="D173" s="7"/>
      <c r="E173" s="7"/>
      <c r="F173" s="7"/>
      <c r="G173" s="8"/>
    </row>
    <row r="174" spans="1:7" ht="12.75">
      <c r="A174" s="9" t="s">
        <v>130</v>
      </c>
      <c r="B174" s="10" t="s">
        <v>4</v>
      </c>
      <c r="C174" s="11" t="s">
        <v>169</v>
      </c>
      <c r="D174" s="7"/>
      <c r="E174" s="7"/>
      <c r="F174" s="7"/>
      <c r="G174" s="8"/>
    </row>
    <row r="175" spans="1:7" ht="25.5">
      <c r="A175" s="9" t="s">
        <v>99</v>
      </c>
      <c r="B175" s="10" t="s">
        <v>4</v>
      </c>
      <c r="C175" s="11" t="s">
        <v>170</v>
      </c>
      <c r="D175" s="7"/>
      <c r="E175" s="7"/>
      <c r="F175" s="7"/>
      <c r="G175" s="8"/>
    </row>
    <row r="176" spans="1:7" ht="12.75">
      <c r="A176" s="9" t="s">
        <v>171</v>
      </c>
      <c r="B176" s="10" t="s">
        <v>4</v>
      </c>
      <c r="C176" s="16" t="s">
        <v>172</v>
      </c>
      <c r="D176" s="6">
        <f>D177+D184+D190+D194+D197</f>
        <v>556904</v>
      </c>
      <c r="E176" s="6">
        <f>E177+E184+E190+E194+E197</f>
        <v>431303.61</v>
      </c>
      <c r="F176" s="6">
        <f>F177+F184+F190+F194+F197</f>
        <v>125600.39</v>
      </c>
      <c r="G176" s="8">
        <f>E176/D176*100</f>
        <v>77.44667123956732</v>
      </c>
    </row>
    <row r="177" spans="1:7" ht="12.75">
      <c r="A177" s="9" t="s">
        <v>173</v>
      </c>
      <c r="B177" s="10" t="s">
        <v>4</v>
      </c>
      <c r="C177" s="16" t="s">
        <v>251</v>
      </c>
      <c r="D177" s="6">
        <f>D178</f>
        <v>129924</v>
      </c>
      <c r="E177" s="6">
        <f>E178</f>
        <v>104323.61</v>
      </c>
      <c r="F177" s="6">
        <f>D177-E177</f>
        <v>25600.39</v>
      </c>
      <c r="G177" s="8">
        <f>E177/D177*100</f>
        <v>80.29587297189126</v>
      </c>
    </row>
    <row r="178" spans="1:7" ht="25.5">
      <c r="A178" s="9" t="s">
        <v>96</v>
      </c>
      <c r="B178" s="10" t="s">
        <v>4</v>
      </c>
      <c r="C178" s="11" t="s">
        <v>252</v>
      </c>
      <c r="D178" s="7">
        <f>D179+D180+D181+D182+D183</f>
        <v>129924</v>
      </c>
      <c r="E178" s="7">
        <f>E179+E180+E181+E182+E183</f>
        <v>104323.61</v>
      </c>
      <c r="F178" s="7">
        <f>D178-E178</f>
        <v>25600.39</v>
      </c>
      <c r="G178" s="8">
        <f>E178/D178*100</f>
        <v>80.29587297189126</v>
      </c>
    </row>
    <row r="179" spans="1:7" ht="12.75">
      <c r="A179" s="9" t="s">
        <v>174</v>
      </c>
      <c r="B179" s="10" t="s">
        <v>4</v>
      </c>
      <c r="C179" s="11" t="s">
        <v>253</v>
      </c>
      <c r="D179" s="7">
        <v>129924</v>
      </c>
      <c r="E179" s="7">
        <v>104323.61</v>
      </c>
      <c r="F179" s="7">
        <f>D179-E179</f>
        <v>25600.39</v>
      </c>
      <c r="G179" s="8"/>
    </row>
    <row r="180" spans="1:7" ht="12.75">
      <c r="A180" s="9" t="s">
        <v>174</v>
      </c>
      <c r="B180" s="10" t="s">
        <v>4</v>
      </c>
      <c r="C180" s="11"/>
      <c r="D180" s="7"/>
      <c r="E180" s="7"/>
      <c r="F180" s="7"/>
      <c r="G180" s="8"/>
    </row>
    <row r="181" spans="1:7" ht="25.5">
      <c r="A181" s="9" t="s">
        <v>99</v>
      </c>
      <c r="B181" s="10" t="s">
        <v>4</v>
      </c>
      <c r="C181" s="13" t="s">
        <v>175</v>
      </c>
      <c r="D181" s="7"/>
      <c r="E181" s="7"/>
      <c r="F181" s="7"/>
      <c r="G181" s="8"/>
    </row>
    <row r="182" spans="1:7" ht="25.5">
      <c r="A182" s="9" t="s">
        <v>99</v>
      </c>
      <c r="B182" s="10" t="s">
        <v>4</v>
      </c>
      <c r="C182" s="13" t="s">
        <v>176</v>
      </c>
      <c r="D182" s="7"/>
      <c r="E182" s="7"/>
      <c r="F182" s="7"/>
      <c r="G182" s="8"/>
    </row>
    <row r="183" spans="1:7" ht="25.5">
      <c r="A183" s="9" t="s">
        <v>99</v>
      </c>
      <c r="B183" s="10" t="s">
        <v>4</v>
      </c>
      <c r="C183" s="13" t="s">
        <v>177</v>
      </c>
      <c r="D183" s="7"/>
      <c r="E183" s="7"/>
      <c r="F183" s="7"/>
      <c r="G183" s="8"/>
    </row>
    <row r="184" spans="1:7" ht="38.25" hidden="1">
      <c r="A184" s="9" t="s">
        <v>178</v>
      </c>
      <c r="B184" s="10" t="s">
        <v>4</v>
      </c>
      <c r="C184" s="16" t="s">
        <v>179</v>
      </c>
      <c r="D184" s="6">
        <f>D185</f>
        <v>0</v>
      </c>
      <c r="E184" s="6">
        <f>E185</f>
        <v>0</v>
      </c>
      <c r="F184" s="6">
        <f>D184-E184</f>
        <v>0</v>
      </c>
      <c r="G184" s="8"/>
    </row>
    <row r="185" spans="1:7" ht="25.5" hidden="1">
      <c r="A185" s="9" t="s">
        <v>96</v>
      </c>
      <c r="B185" s="10" t="s">
        <v>4</v>
      </c>
      <c r="C185" s="11" t="s">
        <v>180</v>
      </c>
      <c r="D185" s="7">
        <f>D186+D187+D188+D189</f>
        <v>0</v>
      </c>
      <c r="E185" s="7">
        <f>E186+E187+E188+E189</f>
        <v>0</v>
      </c>
      <c r="F185" s="7">
        <f>D185-E185</f>
        <v>0</v>
      </c>
      <c r="G185" s="8"/>
    </row>
    <row r="186" spans="1:7" ht="25.5" hidden="1">
      <c r="A186" s="9" t="s">
        <v>181</v>
      </c>
      <c r="B186" s="10" t="s">
        <v>4</v>
      </c>
      <c r="C186" s="11" t="s">
        <v>182</v>
      </c>
      <c r="D186" s="7"/>
      <c r="E186" s="7"/>
      <c r="F186" s="7"/>
      <c r="G186" s="8"/>
    </row>
    <row r="187" spans="1:7" ht="25.5" hidden="1">
      <c r="A187" s="9" t="s">
        <v>99</v>
      </c>
      <c r="B187" s="10" t="s">
        <v>4</v>
      </c>
      <c r="C187" s="11" t="s">
        <v>183</v>
      </c>
      <c r="D187" s="7"/>
      <c r="E187" s="7"/>
      <c r="F187" s="7"/>
      <c r="G187" s="8">
        <v>100</v>
      </c>
    </row>
    <row r="188" spans="1:7" ht="25.5" hidden="1">
      <c r="A188" s="9" t="s">
        <v>99</v>
      </c>
      <c r="B188" s="10" t="s">
        <v>4</v>
      </c>
      <c r="C188" s="11" t="s">
        <v>184</v>
      </c>
      <c r="D188" s="7"/>
      <c r="E188" s="7"/>
      <c r="F188" s="7"/>
      <c r="G188" s="8"/>
    </row>
    <row r="189" spans="1:7" ht="25.5" hidden="1">
      <c r="A189" s="9" t="s">
        <v>99</v>
      </c>
      <c r="B189" s="10" t="s">
        <v>4</v>
      </c>
      <c r="C189" s="11" t="s">
        <v>185</v>
      </c>
      <c r="D189" s="7"/>
      <c r="E189" s="7"/>
      <c r="F189" s="7"/>
      <c r="G189" s="8"/>
    </row>
    <row r="190" spans="1:7" ht="12.75" hidden="1">
      <c r="A190" s="9" t="s">
        <v>186</v>
      </c>
      <c r="B190" s="10" t="s">
        <v>4</v>
      </c>
      <c r="C190" s="16" t="s">
        <v>187</v>
      </c>
      <c r="D190" s="6">
        <f>D191</f>
        <v>0</v>
      </c>
      <c r="E190" s="6">
        <f>E191</f>
        <v>0</v>
      </c>
      <c r="F190" s="6">
        <f>F191</f>
        <v>0</v>
      </c>
      <c r="G190" s="8"/>
    </row>
    <row r="191" spans="1:7" ht="25.5" hidden="1">
      <c r="A191" s="9" t="s">
        <v>96</v>
      </c>
      <c r="B191" s="10" t="s">
        <v>4</v>
      </c>
      <c r="C191" s="11" t="s">
        <v>188</v>
      </c>
      <c r="D191" s="15">
        <f>D192+D193</f>
        <v>0</v>
      </c>
      <c r="E191" s="15">
        <f>E192+E193</f>
        <v>0</v>
      </c>
      <c r="F191" s="15">
        <f>F192+F193</f>
        <v>0</v>
      </c>
      <c r="G191" s="8"/>
    </row>
    <row r="192" spans="1:7" ht="12.75" hidden="1">
      <c r="A192" s="9" t="s">
        <v>136</v>
      </c>
      <c r="B192" s="10" t="s">
        <v>4</v>
      </c>
      <c r="C192" s="11" t="s">
        <v>189</v>
      </c>
      <c r="D192" s="7"/>
      <c r="E192" s="7"/>
      <c r="F192" s="7"/>
      <c r="G192" s="8"/>
    </row>
    <row r="193" spans="1:7" ht="25.5" hidden="1">
      <c r="A193" s="9" t="s">
        <v>99</v>
      </c>
      <c r="B193" s="10" t="s">
        <v>4</v>
      </c>
      <c r="C193" s="11" t="s">
        <v>190</v>
      </c>
      <c r="D193" s="7"/>
      <c r="E193" s="7"/>
      <c r="F193" s="7"/>
      <c r="G193" s="8"/>
    </row>
    <row r="194" spans="1:7" ht="12.75" hidden="1">
      <c r="A194" s="9" t="s">
        <v>191</v>
      </c>
      <c r="B194" s="10" t="s">
        <v>4</v>
      </c>
      <c r="C194" s="16" t="s">
        <v>192</v>
      </c>
      <c r="D194" s="6">
        <f aca="true" t="shared" si="13" ref="D194:F195">D195</f>
        <v>0</v>
      </c>
      <c r="E194" s="6">
        <f t="shared" si="13"/>
        <v>0</v>
      </c>
      <c r="F194" s="6">
        <f t="shared" si="13"/>
        <v>0</v>
      </c>
      <c r="G194" s="8"/>
    </row>
    <row r="195" spans="1:7" ht="25.5" hidden="1">
      <c r="A195" s="9" t="s">
        <v>96</v>
      </c>
      <c r="B195" s="10" t="s">
        <v>4</v>
      </c>
      <c r="C195" s="11" t="s">
        <v>193</v>
      </c>
      <c r="D195" s="7">
        <f t="shared" si="13"/>
        <v>0</v>
      </c>
      <c r="E195" s="7">
        <f t="shared" si="13"/>
        <v>0</v>
      </c>
      <c r="F195" s="7">
        <f t="shared" si="13"/>
        <v>0</v>
      </c>
      <c r="G195" s="8"/>
    </row>
    <row r="196" spans="1:7" ht="25.5" hidden="1">
      <c r="A196" s="9" t="s">
        <v>194</v>
      </c>
      <c r="B196" s="10" t="s">
        <v>4</v>
      </c>
      <c r="C196" s="11" t="s">
        <v>195</v>
      </c>
      <c r="D196" s="7"/>
      <c r="E196" s="7"/>
      <c r="F196" s="7"/>
      <c r="G196" s="8"/>
    </row>
    <row r="197" spans="1:7" ht="25.5">
      <c r="A197" s="3" t="s">
        <v>196</v>
      </c>
      <c r="B197" s="4" t="s">
        <v>4</v>
      </c>
      <c r="C197" s="16" t="s">
        <v>197</v>
      </c>
      <c r="D197" s="6">
        <f>D198</f>
        <v>426980</v>
      </c>
      <c r="E197" s="6">
        <f>E198</f>
        <v>326980</v>
      </c>
      <c r="F197" s="6">
        <f>D197-E197</f>
        <v>100000</v>
      </c>
      <c r="G197" s="8">
        <f>E197/D197*100</f>
        <v>76.5796992833388</v>
      </c>
    </row>
    <row r="198" spans="1:7" ht="25.5">
      <c r="A198" s="9" t="s">
        <v>96</v>
      </c>
      <c r="B198" s="10" t="s">
        <v>4</v>
      </c>
      <c r="C198" s="11" t="s">
        <v>252</v>
      </c>
      <c r="D198" s="6">
        <f>D199+D200+D201+D202+D203+D204+D205+D206</f>
        <v>426980</v>
      </c>
      <c r="E198" s="6">
        <f>E199+E200+E201+E202+E203+E204+E205+E206+E207+E208+E209+E210+E211+E212+E213</f>
        <v>326980</v>
      </c>
      <c r="F198" s="6">
        <f>D198-E198</f>
        <v>100000</v>
      </c>
      <c r="G198" s="8">
        <f>E198/D198*100</f>
        <v>76.5796992833388</v>
      </c>
    </row>
    <row r="199" spans="1:7" ht="12.75">
      <c r="A199" s="9" t="s">
        <v>117</v>
      </c>
      <c r="B199" s="10" t="s">
        <v>4</v>
      </c>
      <c r="C199" s="11" t="s">
        <v>252</v>
      </c>
      <c r="D199" s="7"/>
      <c r="E199" s="7"/>
      <c r="F199" s="7"/>
      <c r="G199" s="8"/>
    </row>
    <row r="200" spans="1:7" ht="25.5">
      <c r="A200" s="9" t="s">
        <v>99</v>
      </c>
      <c r="B200" s="10" t="s">
        <v>4</v>
      </c>
      <c r="C200" s="13" t="s">
        <v>268</v>
      </c>
      <c r="D200" s="7">
        <v>70000</v>
      </c>
      <c r="E200" s="7">
        <v>40000</v>
      </c>
      <c r="F200" s="7">
        <f aca="true" t="shared" si="14" ref="F200:F262">D200-E200</f>
        <v>30000</v>
      </c>
      <c r="G200" s="8">
        <f aca="true" t="shared" si="15" ref="G200:G206">E200/D200*100</f>
        <v>57.14285714285714</v>
      </c>
    </row>
    <row r="201" spans="1:7" ht="25.5">
      <c r="A201" s="9" t="s">
        <v>99</v>
      </c>
      <c r="B201" s="10" t="s">
        <v>4</v>
      </c>
      <c r="C201" s="13" t="s">
        <v>271</v>
      </c>
      <c r="D201" s="7">
        <v>26980</v>
      </c>
      <c r="E201" s="7">
        <v>26980</v>
      </c>
      <c r="F201" s="7">
        <f t="shared" si="14"/>
        <v>0</v>
      </c>
      <c r="G201" s="8">
        <f t="shared" si="15"/>
        <v>100</v>
      </c>
    </row>
    <row r="202" spans="1:7" ht="25.5">
      <c r="A202" s="9" t="s">
        <v>99</v>
      </c>
      <c r="B202" s="10" t="s">
        <v>4</v>
      </c>
      <c r="C202" s="13"/>
      <c r="D202" s="7"/>
      <c r="E202" s="7"/>
      <c r="F202" s="7"/>
      <c r="G202" s="8"/>
    </row>
    <row r="203" spans="1:7" ht="25.5">
      <c r="A203" s="9" t="s">
        <v>99</v>
      </c>
      <c r="B203" s="10" t="s">
        <v>4</v>
      </c>
      <c r="C203" s="13"/>
      <c r="D203" s="7"/>
      <c r="E203" s="7"/>
      <c r="F203" s="7"/>
      <c r="G203" s="8"/>
    </row>
    <row r="204" spans="1:7" ht="25.5">
      <c r="A204" s="9" t="s">
        <v>99</v>
      </c>
      <c r="B204" s="10" t="s">
        <v>4</v>
      </c>
      <c r="C204" s="13" t="s">
        <v>267</v>
      </c>
      <c r="D204" s="7">
        <v>30000</v>
      </c>
      <c r="E204" s="7"/>
      <c r="F204" s="7">
        <f t="shared" si="14"/>
        <v>30000</v>
      </c>
      <c r="G204" s="8">
        <f t="shared" si="15"/>
        <v>0</v>
      </c>
    </row>
    <row r="205" spans="1:7" ht="25.5">
      <c r="A205" s="9" t="s">
        <v>99</v>
      </c>
      <c r="B205" s="10"/>
      <c r="C205" s="13" t="s">
        <v>266</v>
      </c>
      <c r="D205" s="7">
        <v>240000</v>
      </c>
      <c r="E205" s="7">
        <v>200000</v>
      </c>
      <c r="F205" s="7">
        <f t="shared" si="14"/>
        <v>40000</v>
      </c>
      <c r="G205" s="8">
        <f t="shared" si="15"/>
        <v>83.33333333333334</v>
      </c>
    </row>
    <row r="206" spans="1:7" ht="25.5">
      <c r="A206" s="9" t="s">
        <v>99</v>
      </c>
      <c r="B206" s="10"/>
      <c r="C206" s="13" t="s">
        <v>254</v>
      </c>
      <c r="D206" s="7">
        <v>60000</v>
      </c>
      <c r="E206" s="7">
        <v>60000</v>
      </c>
      <c r="F206" s="7">
        <f t="shared" si="14"/>
        <v>0</v>
      </c>
      <c r="G206" s="8">
        <f t="shared" si="15"/>
        <v>100</v>
      </c>
    </row>
    <row r="207" spans="1:7" ht="12.75" hidden="1">
      <c r="A207" s="9"/>
      <c r="B207" s="10"/>
      <c r="C207" s="13"/>
      <c r="D207" s="7"/>
      <c r="E207" s="7"/>
      <c r="F207" s="7">
        <f t="shared" si="14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14"/>
        <v>0</v>
      </c>
      <c r="G208" s="8"/>
    </row>
    <row r="209" spans="1:7" ht="12.75" hidden="1">
      <c r="A209" s="9"/>
      <c r="B209" s="10"/>
      <c r="C209" s="13"/>
      <c r="D209" s="7"/>
      <c r="E209" s="7"/>
      <c r="F209" s="7">
        <f t="shared" si="14"/>
        <v>0</v>
      </c>
      <c r="G209" s="8"/>
    </row>
    <row r="210" spans="1:7" ht="12.75" hidden="1">
      <c r="A210" s="9"/>
      <c r="B210" s="10"/>
      <c r="C210" s="13"/>
      <c r="D210" s="7"/>
      <c r="E210" s="7"/>
      <c r="F210" s="7">
        <f t="shared" si="14"/>
        <v>0</v>
      </c>
      <c r="G210" s="8"/>
    </row>
    <row r="211" spans="1:7" ht="12.75" hidden="1">
      <c r="A211" s="9"/>
      <c r="B211" s="10"/>
      <c r="C211" s="13"/>
      <c r="D211" s="7"/>
      <c r="E211" s="7"/>
      <c r="F211" s="7">
        <f t="shared" si="14"/>
        <v>0</v>
      </c>
      <c r="G211" s="8"/>
    </row>
    <row r="212" spans="1:7" ht="12.75" hidden="1">
      <c r="A212" s="9"/>
      <c r="B212" s="10"/>
      <c r="C212" s="13"/>
      <c r="D212" s="7"/>
      <c r="E212" s="7"/>
      <c r="F212" s="7">
        <f t="shared" si="14"/>
        <v>0</v>
      </c>
      <c r="G212" s="8"/>
    </row>
    <row r="213" spans="1:7" ht="12.75" hidden="1">
      <c r="A213" s="9"/>
      <c r="B213" s="10"/>
      <c r="C213" s="13"/>
      <c r="D213" s="7"/>
      <c r="E213" s="7"/>
      <c r="F213" s="7">
        <f t="shared" si="14"/>
        <v>0</v>
      </c>
      <c r="G213" s="8"/>
    </row>
    <row r="214" spans="1:7" ht="12.75" hidden="1">
      <c r="A214" s="9"/>
      <c r="B214" s="10"/>
      <c r="C214" s="11"/>
      <c r="D214" s="7"/>
      <c r="E214" s="7"/>
      <c r="F214" s="7">
        <f t="shared" si="14"/>
        <v>0</v>
      </c>
      <c r="G214" s="8"/>
    </row>
    <row r="215" spans="1:7" ht="12.75" hidden="1">
      <c r="A215" s="9"/>
      <c r="B215" s="10"/>
      <c r="C215" s="11"/>
      <c r="D215" s="7"/>
      <c r="E215" s="7"/>
      <c r="F215" s="7">
        <f t="shared" si="14"/>
        <v>0</v>
      </c>
      <c r="G215" s="8"/>
    </row>
    <row r="216" spans="1:7" ht="12.75" hidden="1">
      <c r="A216" s="9"/>
      <c r="B216" s="10"/>
      <c r="C216" s="11"/>
      <c r="D216" s="7"/>
      <c r="E216" s="7"/>
      <c r="F216" s="7">
        <f t="shared" si="14"/>
        <v>0</v>
      </c>
      <c r="G216" s="8"/>
    </row>
    <row r="217" spans="1:7" ht="12.75" hidden="1">
      <c r="A217" s="9"/>
      <c r="B217" s="10"/>
      <c r="C217" s="11"/>
      <c r="D217" s="7"/>
      <c r="E217" s="7"/>
      <c r="F217" s="7">
        <f t="shared" si="14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14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14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14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4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4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4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4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4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4"/>
        <v>0</v>
      </c>
      <c r="G226" s="8"/>
    </row>
    <row r="227" spans="1:7" ht="12.75" hidden="1">
      <c r="A227" s="9"/>
      <c r="B227" s="10"/>
      <c r="C227" s="13"/>
      <c r="D227" s="7"/>
      <c r="E227" s="7"/>
      <c r="F227" s="7">
        <f t="shared" si="14"/>
        <v>0</v>
      </c>
      <c r="G227" s="8"/>
    </row>
    <row r="228" spans="1:7" ht="12.75" hidden="1">
      <c r="A228" s="9"/>
      <c r="B228" s="10"/>
      <c r="C228" s="13"/>
      <c r="D228" s="7"/>
      <c r="E228" s="7"/>
      <c r="F228" s="7">
        <f t="shared" si="14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14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4"/>
        <v>0</v>
      </c>
      <c r="G230" s="8"/>
    </row>
    <row r="231" spans="1:7" ht="12.75" hidden="1">
      <c r="A231" s="9"/>
      <c r="B231" s="10"/>
      <c r="C231" s="11"/>
      <c r="D231" s="7"/>
      <c r="E231" s="7"/>
      <c r="F231" s="7">
        <f t="shared" si="14"/>
        <v>0</v>
      </c>
      <c r="G231" s="8"/>
    </row>
    <row r="232" spans="1:7" ht="12.75" hidden="1">
      <c r="A232" s="9"/>
      <c r="B232" s="10"/>
      <c r="C232" s="11"/>
      <c r="D232" s="7"/>
      <c r="E232" s="7"/>
      <c r="F232" s="7">
        <f t="shared" si="14"/>
        <v>0</v>
      </c>
      <c r="G232" s="8"/>
    </row>
    <row r="233" spans="1:7" ht="12.75" hidden="1">
      <c r="A233" s="9"/>
      <c r="B233" s="10"/>
      <c r="C233" s="11"/>
      <c r="D233" s="7"/>
      <c r="E233" s="7"/>
      <c r="F233" s="7">
        <f t="shared" si="14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4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14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14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4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4"/>
        <v>0</v>
      </c>
      <c r="G238" s="8"/>
    </row>
    <row r="239" spans="1:7" ht="12.75" hidden="1">
      <c r="A239" s="9"/>
      <c r="B239" s="10"/>
      <c r="C239" s="13"/>
      <c r="D239" s="7"/>
      <c r="E239" s="7"/>
      <c r="F239" s="7">
        <f t="shared" si="14"/>
        <v>0</v>
      </c>
      <c r="G239" s="8"/>
    </row>
    <row r="240" spans="1:7" ht="12.75" hidden="1">
      <c r="A240" s="9"/>
      <c r="B240" s="10"/>
      <c r="C240" s="13"/>
      <c r="D240" s="7"/>
      <c r="E240" s="7"/>
      <c r="F240" s="7">
        <f t="shared" si="14"/>
        <v>0</v>
      </c>
      <c r="G240" s="8"/>
    </row>
    <row r="241" spans="1:7" ht="12.75" hidden="1">
      <c r="A241" s="9"/>
      <c r="B241" s="10"/>
      <c r="C241" s="13"/>
      <c r="D241" s="7"/>
      <c r="E241" s="7"/>
      <c r="F241" s="7">
        <f t="shared" si="14"/>
        <v>0</v>
      </c>
      <c r="G241" s="8"/>
    </row>
    <row r="242" spans="1:7" ht="12.75" hidden="1">
      <c r="A242" s="9"/>
      <c r="B242" s="10"/>
      <c r="C242" s="13"/>
      <c r="D242" s="7"/>
      <c r="E242" s="7"/>
      <c r="F242" s="7">
        <f t="shared" si="14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14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14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14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4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4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4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4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4"/>
        <v>0</v>
      </c>
      <c r="G250" s="8"/>
    </row>
    <row r="251" spans="1:7" ht="12.75" hidden="1">
      <c r="A251" s="9"/>
      <c r="B251" s="10"/>
      <c r="C251" s="11"/>
      <c r="D251" s="7"/>
      <c r="E251" s="7"/>
      <c r="F251" s="7">
        <f t="shared" si="14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14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4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4"/>
        <v>0</v>
      </c>
      <c r="G254" s="8"/>
    </row>
    <row r="255" spans="1:7" ht="12.75" hidden="1">
      <c r="A255" s="3"/>
      <c r="B255" s="4"/>
      <c r="C255" s="5"/>
      <c r="D255" s="6"/>
      <c r="E255" s="6"/>
      <c r="F255" s="7">
        <f t="shared" si="14"/>
        <v>0</v>
      </c>
      <c r="G255" s="8"/>
    </row>
    <row r="256" spans="1:7" ht="12.75" hidden="1">
      <c r="A256" s="3"/>
      <c r="B256" s="4"/>
      <c r="C256" s="5"/>
      <c r="D256" s="6"/>
      <c r="E256" s="6"/>
      <c r="F256" s="7">
        <f t="shared" si="14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4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 t="shared" si="14"/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 t="shared" si="14"/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 t="shared" si="14"/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 t="shared" si="14"/>
        <v>0</v>
      </c>
      <c r="G261" s="8"/>
    </row>
    <row r="262" spans="1:7" ht="12.75" hidden="1">
      <c r="A262" s="9"/>
      <c r="B262" s="10"/>
      <c r="C262" s="11"/>
      <c r="D262" s="7"/>
      <c r="E262" s="7"/>
      <c r="F262" s="7">
        <f t="shared" si="14"/>
        <v>0</v>
      </c>
      <c r="G262" s="8"/>
    </row>
    <row r="263" spans="1:7" ht="12.75" hidden="1">
      <c r="A263" s="9"/>
      <c r="B263" s="10"/>
      <c r="C263" s="11"/>
      <c r="D263" s="7"/>
      <c r="E263" s="7"/>
      <c r="F263" s="7">
        <f>D263-E263</f>
        <v>0</v>
      </c>
      <c r="G263" s="8"/>
    </row>
    <row r="264" spans="1:7" ht="12.75" hidden="1">
      <c r="A264" s="9"/>
      <c r="B264" s="10"/>
      <c r="C264" s="11"/>
      <c r="D264" s="7"/>
      <c r="E264" s="7"/>
      <c r="F264" s="7">
        <f>D264-E264</f>
        <v>0</v>
      </c>
      <c r="G264" s="8"/>
    </row>
    <row r="265" spans="1:7" ht="12.75" hidden="1">
      <c r="A265" s="9"/>
      <c r="B265" s="10"/>
      <c r="C265" s="11"/>
      <c r="D265" s="7"/>
      <c r="E265" s="7"/>
      <c r="F265" s="7">
        <f>D265-E265</f>
        <v>0</v>
      </c>
      <c r="G265" s="8"/>
    </row>
    <row r="266" spans="1:7" ht="25.5">
      <c r="A266" s="3" t="s">
        <v>206</v>
      </c>
      <c r="B266" s="4" t="s">
        <v>207</v>
      </c>
      <c r="C266" s="5" t="s">
        <v>4</v>
      </c>
      <c r="D266" s="6"/>
      <c r="E266" s="6"/>
      <c r="F266" s="6"/>
      <c r="G266" s="8"/>
    </row>
    <row r="267" spans="1:7" ht="12.75">
      <c r="A267" s="3" t="s">
        <v>208</v>
      </c>
      <c r="B267" s="4" t="s">
        <v>209</v>
      </c>
      <c r="C267" s="5" t="s">
        <v>210</v>
      </c>
      <c r="D267" s="6"/>
      <c r="E267" s="6">
        <v>82385.93</v>
      </c>
      <c r="F267" s="6"/>
      <c r="G267" s="8"/>
    </row>
    <row r="268" spans="1:7" ht="12.75">
      <c r="A268" s="3" t="s">
        <v>211</v>
      </c>
      <c r="B268" s="4" t="s">
        <v>212</v>
      </c>
      <c r="C268" s="5" t="s">
        <v>213</v>
      </c>
      <c r="D268" s="6"/>
      <c r="E268" s="6">
        <f>E267+E10-E69</f>
        <v>212478.7999999998</v>
      </c>
      <c r="F268" s="6"/>
      <c r="G268" s="8"/>
    </row>
    <row r="269" spans="1:7" ht="12.75">
      <c r="A269" s="3" t="s">
        <v>214</v>
      </c>
      <c r="B269" s="4" t="s">
        <v>215</v>
      </c>
      <c r="C269" s="5" t="s">
        <v>4</v>
      </c>
      <c r="D269" s="6"/>
      <c r="E269" s="6"/>
      <c r="F269" s="6"/>
      <c r="G269" s="8"/>
    </row>
    <row r="270" spans="4:7" ht="12.75">
      <c r="D270" s="17"/>
      <c r="E270" s="17"/>
      <c r="F270" s="17"/>
      <c r="G270" s="17"/>
    </row>
    <row r="271" spans="4:7" ht="12.75">
      <c r="D271" s="17" t="s">
        <v>216</v>
      </c>
      <c r="E271" s="17"/>
      <c r="F271" s="17"/>
      <c r="G271" s="17"/>
    </row>
    <row r="272" spans="1:8" ht="12.75">
      <c r="A272" s="30" t="s">
        <v>217</v>
      </c>
      <c r="B272" s="30"/>
      <c r="C272" s="19"/>
      <c r="D272" s="19"/>
      <c r="E272" s="19"/>
      <c r="F272" s="19"/>
      <c r="G272" s="19"/>
      <c r="H272" s="19"/>
    </row>
    <row r="273" spans="1:8" ht="12.75">
      <c r="A273" s="18" t="s">
        <v>218</v>
      </c>
      <c r="B273" s="1"/>
      <c r="C273" s="1"/>
      <c r="D273" s="1"/>
      <c r="E273" s="1"/>
      <c r="F273" s="1"/>
      <c r="G273" s="1"/>
      <c r="H273" s="1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  <row r="453" spans="4:7" ht="12.75">
      <c r="D453" s="17"/>
      <c r="E453" s="17"/>
      <c r="F453" s="17"/>
      <c r="G453" s="17"/>
    </row>
  </sheetData>
  <mergeCells count="9">
    <mergeCell ref="A1:G1"/>
    <mergeCell ref="A2:G2"/>
    <mergeCell ref="A3:G3"/>
    <mergeCell ref="A4:G4"/>
    <mergeCell ref="A272:B272"/>
    <mergeCell ref="A5:G5"/>
    <mergeCell ref="A6:G6"/>
    <mergeCell ref="A7:G7"/>
    <mergeCell ref="A8:G8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3"/>
  <sheetViews>
    <sheetView workbookViewId="0" topLeftCell="A1">
      <selection activeCell="A1" sqref="A1:IV16384"/>
    </sheetView>
  </sheetViews>
  <sheetFormatPr defaultColWidth="9.00390625" defaultRowHeight="12.75"/>
  <cols>
    <col min="1" max="1" width="48.25390625" style="0" customWidth="1"/>
    <col min="2" max="2" width="4.75390625" style="0" customWidth="1"/>
    <col min="3" max="3" width="39.875" style="0" customWidth="1"/>
    <col min="4" max="4" width="13.00390625" style="0" customWidth="1"/>
    <col min="5" max="6" width="14.25390625" style="0" customWidth="1"/>
    <col min="7" max="7" width="12.625" style="0" customWidth="1"/>
  </cols>
  <sheetData>
    <row r="1" spans="1:7" ht="12.75">
      <c r="A1" s="27"/>
      <c r="B1" s="28"/>
      <c r="C1" s="28"/>
      <c r="D1" s="28"/>
      <c r="E1" s="28"/>
      <c r="F1" s="28"/>
      <c r="G1" s="28"/>
    </row>
    <row r="2" spans="1:7" ht="12.75">
      <c r="A2" s="29" t="s">
        <v>0</v>
      </c>
      <c r="B2" s="26"/>
      <c r="C2" s="26"/>
      <c r="D2" s="26"/>
      <c r="E2" s="26"/>
      <c r="F2" s="26"/>
      <c r="G2" s="26"/>
    </row>
    <row r="3" spans="1:7" ht="12.75">
      <c r="A3" s="23" t="s">
        <v>1</v>
      </c>
      <c r="B3" s="24"/>
      <c r="C3" s="24"/>
      <c r="D3" s="24"/>
      <c r="E3" s="24"/>
      <c r="F3" s="24"/>
      <c r="G3" s="24"/>
    </row>
    <row r="4" spans="1:7" ht="12.75">
      <c r="A4" s="23" t="s">
        <v>2</v>
      </c>
      <c r="B4" s="24"/>
      <c r="C4" s="24"/>
      <c r="D4" s="24"/>
      <c r="E4" s="24"/>
      <c r="F4" s="24"/>
      <c r="G4" s="24"/>
    </row>
    <row r="5" spans="1:7" ht="12.75">
      <c r="A5" s="23" t="s">
        <v>3</v>
      </c>
      <c r="B5" s="24"/>
      <c r="C5" s="24"/>
      <c r="D5" s="24"/>
      <c r="E5" s="24"/>
      <c r="F5" s="24"/>
      <c r="G5" s="24"/>
    </row>
    <row r="6" spans="1:7" ht="12.75">
      <c r="A6" s="23" t="s">
        <v>302</v>
      </c>
      <c r="B6" s="24"/>
      <c r="C6" s="24"/>
      <c r="D6" s="24"/>
      <c r="E6" s="24"/>
      <c r="F6" s="24"/>
      <c r="G6" s="24"/>
    </row>
    <row r="7" spans="1:7" ht="12.75">
      <c r="A7" s="23" t="s">
        <v>4</v>
      </c>
      <c r="B7" s="24"/>
      <c r="C7" s="24"/>
      <c r="D7" s="24"/>
      <c r="E7" s="24"/>
      <c r="F7" s="24"/>
      <c r="G7" s="24"/>
    </row>
    <row r="8" spans="1:7" ht="12.75">
      <c r="A8" s="25" t="s">
        <v>5</v>
      </c>
      <c r="B8" s="26"/>
      <c r="C8" s="26"/>
      <c r="D8" s="26"/>
      <c r="E8" s="26"/>
      <c r="F8" s="26"/>
      <c r="G8" s="26"/>
    </row>
    <row r="9" spans="1:7" ht="38.25" customHeight="1">
      <c r="A9" s="2"/>
      <c r="B9" s="2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</row>
    <row r="10" spans="1:7" ht="12.75">
      <c r="A10" s="3" t="s">
        <v>12</v>
      </c>
      <c r="B10" s="4" t="s">
        <v>13</v>
      </c>
      <c r="C10" s="5" t="s">
        <v>14</v>
      </c>
      <c r="D10" s="6">
        <f>D13+D17+D18+D19+D20+D21+D22+D23+D24+D26+D27+D28+D29+D30+D31+D32+D33+D34+D35+D36+D40+D44+D48+D50+D51+D52+D53+D56+D57+D58+D59+D60+D61+D62+D64+D63+D65+D66+D67+D68</f>
        <v>3504889</v>
      </c>
      <c r="E10" s="6">
        <f>E13+E17+E18+E19+E20+E21+E22+E23+E24+E26+E27+E28+E29+E30+E31+E32+E33+E34+E35+E36+E40+E44+E48+E50+E51+E52+E53+E56+E57+E58+E59+E60+E61+E62+E64+E63+E65+E66+E67+E68</f>
        <v>2970320.8600000003</v>
      </c>
      <c r="F10" s="7">
        <f>D10-E10</f>
        <v>534568.1399999997</v>
      </c>
      <c r="G10" s="8">
        <f>E10/D10*100</f>
        <v>84.74792953500098</v>
      </c>
    </row>
    <row r="11" spans="1:7" ht="63.75">
      <c r="A11" s="9" t="s">
        <v>15</v>
      </c>
      <c r="B11" s="10" t="s">
        <v>4</v>
      </c>
      <c r="C11" s="11" t="s">
        <v>16</v>
      </c>
      <c r="D11" s="7">
        <v>0</v>
      </c>
      <c r="E11" s="7">
        <v>0</v>
      </c>
      <c r="F11" s="7">
        <f>D11-E11</f>
        <v>0</v>
      </c>
      <c r="G11" s="8"/>
    </row>
    <row r="12" spans="1:7" ht="63.75">
      <c r="A12" s="9" t="s">
        <v>15</v>
      </c>
      <c r="B12" s="10" t="s">
        <v>4</v>
      </c>
      <c r="C12" s="11" t="s">
        <v>17</v>
      </c>
      <c r="D12" s="7"/>
      <c r="E12" s="7"/>
      <c r="F12" s="7"/>
      <c r="G12" s="8"/>
    </row>
    <row r="13" spans="1:7" ht="102">
      <c r="A13" s="9" t="s">
        <v>18</v>
      </c>
      <c r="B13" s="10" t="s">
        <v>4</v>
      </c>
      <c r="C13" s="11" t="s">
        <v>16</v>
      </c>
      <c r="D13" s="7">
        <v>274000</v>
      </c>
      <c r="E13" s="7">
        <f>E14+E15+E16</f>
        <v>174744.2</v>
      </c>
      <c r="F13" s="7">
        <f>D13-E13</f>
        <v>99255.79999999999</v>
      </c>
      <c r="G13" s="12">
        <f>E13/D13*100</f>
        <v>63.775255474452564</v>
      </c>
    </row>
    <row r="14" spans="1:7" ht="102">
      <c r="A14" s="9" t="s">
        <v>18</v>
      </c>
      <c r="B14" s="10" t="s">
        <v>4</v>
      </c>
      <c r="C14" s="11" t="s">
        <v>17</v>
      </c>
      <c r="D14" s="7"/>
      <c r="E14" s="7">
        <v>174744.2</v>
      </c>
      <c r="F14" s="7"/>
      <c r="G14" s="8"/>
    </row>
    <row r="15" spans="1:7" ht="102">
      <c r="A15" s="9" t="s">
        <v>18</v>
      </c>
      <c r="B15" s="10" t="s">
        <v>4</v>
      </c>
      <c r="C15" s="11" t="s">
        <v>19</v>
      </c>
      <c r="D15" s="7"/>
      <c r="E15" s="7"/>
      <c r="F15" s="7"/>
      <c r="G15" s="8"/>
    </row>
    <row r="16" spans="1:7" ht="102">
      <c r="A16" s="9" t="s">
        <v>18</v>
      </c>
      <c r="B16" s="10" t="s">
        <v>4</v>
      </c>
      <c r="C16" s="11" t="s">
        <v>20</v>
      </c>
      <c r="D16" s="7"/>
      <c r="E16" s="7"/>
      <c r="F16" s="7"/>
      <c r="G16" s="8"/>
    </row>
    <row r="17" spans="1:7" ht="102">
      <c r="A17" s="9" t="s">
        <v>21</v>
      </c>
      <c r="B17" s="10" t="s">
        <v>4</v>
      </c>
      <c r="C17" s="11" t="s">
        <v>22</v>
      </c>
      <c r="D17" s="7"/>
      <c r="E17" s="7"/>
      <c r="F17" s="7"/>
      <c r="G17" s="8"/>
    </row>
    <row r="18" spans="1:7" ht="102">
      <c r="A18" s="9" t="s">
        <v>21</v>
      </c>
      <c r="B18" s="10" t="s">
        <v>4</v>
      </c>
      <c r="C18" s="11" t="s">
        <v>23</v>
      </c>
      <c r="D18" s="7"/>
      <c r="E18" s="7"/>
      <c r="F18" s="7"/>
      <c r="G18" s="8"/>
    </row>
    <row r="19" spans="1:7" ht="102">
      <c r="A19" s="9" t="s">
        <v>21</v>
      </c>
      <c r="B19" s="10" t="s">
        <v>4</v>
      </c>
      <c r="C19" s="11" t="s">
        <v>24</v>
      </c>
      <c r="D19" s="7"/>
      <c r="E19" s="7"/>
      <c r="F19" s="7">
        <f aca="true" t="shared" si="0" ref="F19:F40">D19-E19</f>
        <v>0</v>
      </c>
      <c r="G19" s="8"/>
    </row>
    <row r="20" spans="1:7" ht="38.25">
      <c r="A20" s="9" t="s">
        <v>25</v>
      </c>
      <c r="B20" s="10" t="s">
        <v>4</v>
      </c>
      <c r="C20" s="11" t="s">
        <v>26</v>
      </c>
      <c r="D20" s="7"/>
      <c r="E20" s="7">
        <v>1519.9</v>
      </c>
      <c r="F20" s="7">
        <f t="shared" si="0"/>
        <v>-1519.9</v>
      </c>
      <c r="G20" s="8"/>
    </row>
    <row r="21" spans="1:7" ht="38.25">
      <c r="A21" s="9" t="s">
        <v>25</v>
      </c>
      <c r="B21" s="10" t="s">
        <v>4</v>
      </c>
      <c r="C21" s="11" t="s">
        <v>27</v>
      </c>
      <c r="D21" s="7"/>
      <c r="E21" s="7">
        <v>2.05</v>
      </c>
      <c r="F21" s="7">
        <f t="shared" si="0"/>
        <v>-2.05</v>
      </c>
      <c r="G21" s="8"/>
    </row>
    <row r="22" spans="1:7" ht="102">
      <c r="A22" s="9" t="s">
        <v>28</v>
      </c>
      <c r="B22" s="10" t="s">
        <v>4</v>
      </c>
      <c r="C22" s="11" t="s">
        <v>29</v>
      </c>
      <c r="D22" s="7"/>
      <c r="E22" s="7">
        <v>610</v>
      </c>
      <c r="F22" s="7">
        <f t="shared" si="0"/>
        <v>-610</v>
      </c>
      <c r="G22" s="8"/>
    </row>
    <row r="23" spans="1:7" ht="102">
      <c r="A23" s="9" t="s">
        <v>28</v>
      </c>
      <c r="B23" s="10" t="s">
        <v>4</v>
      </c>
      <c r="C23" s="11" t="s">
        <v>30</v>
      </c>
      <c r="D23" s="7"/>
      <c r="E23" s="7">
        <v>0</v>
      </c>
      <c r="F23" s="7">
        <f t="shared" si="0"/>
        <v>0</v>
      </c>
      <c r="G23" s="8"/>
    </row>
    <row r="24" spans="1:7" ht="102">
      <c r="A24" s="9" t="s">
        <v>28</v>
      </c>
      <c r="B24" s="10" t="s">
        <v>4</v>
      </c>
      <c r="C24" s="11" t="s">
        <v>31</v>
      </c>
      <c r="D24" s="7"/>
      <c r="E24" s="7"/>
      <c r="F24" s="7">
        <f t="shared" si="0"/>
        <v>0</v>
      </c>
      <c r="G24" s="8"/>
    </row>
    <row r="25" spans="1:7" ht="12.75">
      <c r="A25" s="9" t="s">
        <v>220</v>
      </c>
      <c r="B25" s="10"/>
      <c r="C25" s="11" t="s">
        <v>221</v>
      </c>
      <c r="D25" s="7">
        <f>D26+D27+D28+D29</f>
        <v>380000</v>
      </c>
      <c r="E25" s="7">
        <f>E26+E27+E28+E29</f>
        <v>218665.27000000002</v>
      </c>
      <c r="F25" s="7">
        <f t="shared" si="0"/>
        <v>161334.72999999998</v>
      </c>
      <c r="G25" s="7">
        <f>G26+G27+G28+G29</f>
        <v>0</v>
      </c>
    </row>
    <row r="26" spans="1:7" ht="12.75">
      <c r="A26" s="9" t="s">
        <v>220</v>
      </c>
      <c r="B26" s="10"/>
      <c r="C26" s="11" t="s">
        <v>222</v>
      </c>
      <c r="D26" s="7"/>
      <c r="E26" s="7">
        <v>83046.38</v>
      </c>
      <c r="F26" s="7"/>
      <c r="G26" s="8"/>
    </row>
    <row r="27" spans="1:7" ht="12.75">
      <c r="A27" s="9" t="s">
        <v>220</v>
      </c>
      <c r="B27" s="10"/>
      <c r="C27" s="11" t="s">
        <v>223</v>
      </c>
      <c r="D27" s="7"/>
      <c r="E27" s="7">
        <v>1729.87</v>
      </c>
      <c r="F27" s="7"/>
      <c r="G27" s="8"/>
    </row>
    <row r="28" spans="1:7" ht="12.75">
      <c r="A28" s="9" t="s">
        <v>220</v>
      </c>
      <c r="B28" s="10"/>
      <c r="C28" s="11" t="s">
        <v>224</v>
      </c>
      <c r="D28" s="7">
        <v>380000</v>
      </c>
      <c r="E28" s="7">
        <v>136311.63</v>
      </c>
      <c r="F28" s="7"/>
      <c r="G28" s="8"/>
    </row>
    <row r="29" spans="1:7" ht="12.75">
      <c r="A29" s="9" t="s">
        <v>220</v>
      </c>
      <c r="B29" s="10"/>
      <c r="C29" s="11" t="s">
        <v>225</v>
      </c>
      <c r="D29" s="7"/>
      <c r="E29" s="7">
        <v>-2422.61</v>
      </c>
      <c r="F29" s="7"/>
      <c r="G29" s="8"/>
    </row>
    <row r="30" spans="1:7" ht="12.75">
      <c r="A30" s="9" t="s">
        <v>32</v>
      </c>
      <c r="B30" s="10" t="s">
        <v>4</v>
      </c>
      <c r="C30" s="11" t="s">
        <v>33</v>
      </c>
      <c r="D30" s="7">
        <v>5000</v>
      </c>
      <c r="E30" s="7">
        <v>800.5</v>
      </c>
      <c r="F30" s="7">
        <f t="shared" si="0"/>
        <v>4199.5</v>
      </c>
      <c r="G30" s="8"/>
    </row>
    <row r="31" spans="1:7" ht="12.75">
      <c r="A31" s="9" t="s">
        <v>32</v>
      </c>
      <c r="B31" s="10" t="s">
        <v>4</v>
      </c>
      <c r="C31" s="11" t="s">
        <v>34</v>
      </c>
      <c r="D31" s="7"/>
      <c r="E31" s="7">
        <v>5.92</v>
      </c>
      <c r="F31" s="7">
        <f t="shared" si="0"/>
        <v>-5.92</v>
      </c>
      <c r="G31" s="8"/>
    </row>
    <row r="32" spans="1:7" ht="12.75">
      <c r="A32" s="9" t="s">
        <v>32</v>
      </c>
      <c r="B32" s="10" t="s">
        <v>4</v>
      </c>
      <c r="C32" s="11" t="s">
        <v>35</v>
      </c>
      <c r="D32" s="7"/>
      <c r="E32" s="7"/>
      <c r="F32" s="7">
        <f t="shared" si="0"/>
        <v>0</v>
      </c>
      <c r="G32" s="8"/>
    </row>
    <row r="33" spans="1:7" ht="12.75">
      <c r="A33" s="9" t="s">
        <v>32</v>
      </c>
      <c r="B33" s="10" t="s">
        <v>4</v>
      </c>
      <c r="C33" s="11" t="s">
        <v>36</v>
      </c>
      <c r="D33" s="7"/>
      <c r="E33" s="7"/>
      <c r="F33" s="7">
        <f>D33-E33</f>
        <v>0</v>
      </c>
      <c r="G33" s="8"/>
    </row>
    <row r="34" spans="1:7" ht="12.75">
      <c r="A34" s="9" t="s">
        <v>32</v>
      </c>
      <c r="B34" s="10"/>
      <c r="C34" s="11" t="s">
        <v>37</v>
      </c>
      <c r="D34" s="7"/>
      <c r="E34" s="7"/>
      <c r="F34" s="7">
        <f t="shared" si="0"/>
        <v>0</v>
      </c>
      <c r="G34" s="8"/>
    </row>
    <row r="35" spans="1:7" ht="12.75">
      <c r="A35" s="9" t="s">
        <v>32</v>
      </c>
      <c r="B35" s="10"/>
      <c r="C35" s="11" t="s">
        <v>38</v>
      </c>
      <c r="D35" s="7"/>
      <c r="E35" s="7"/>
      <c r="F35" s="7"/>
      <c r="G35" s="8"/>
    </row>
    <row r="36" spans="1:7" ht="51">
      <c r="A36" s="9" t="s">
        <v>39</v>
      </c>
      <c r="B36" s="10" t="s">
        <v>4</v>
      </c>
      <c r="C36" s="11" t="s">
        <v>40</v>
      </c>
      <c r="D36" s="7">
        <v>176000</v>
      </c>
      <c r="E36" s="7">
        <f>E37+E38+E39</f>
        <v>109099.02</v>
      </c>
      <c r="F36" s="7">
        <f t="shared" si="0"/>
        <v>66900.98</v>
      </c>
      <c r="G36" s="12">
        <f>E36/D36*100</f>
        <v>61.988079545454546</v>
      </c>
    </row>
    <row r="37" spans="1:7" ht="51">
      <c r="A37" s="9" t="s">
        <v>39</v>
      </c>
      <c r="B37" s="10" t="s">
        <v>4</v>
      </c>
      <c r="C37" s="11" t="s">
        <v>41</v>
      </c>
      <c r="D37" s="7"/>
      <c r="E37" s="7">
        <v>107918.39</v>
      </c>
      <c r="F37" s="7"/>
      <c r="G37" s="8"/>
    </row>
    <row r="38" spans="1:7" ht="51">
      <c r="A38" s="9" t="s">
        <v>39</v>
      </c>
      <c r="B38" s="10" t="s">
        <v>4</v>
      </c>
      <c r="C38" s="11" t="s">
        <v>42</v>
      </c>
      <c r="D38" s="7"/>
      <c r="E38" s="7">
        <v>1180.63</v>
      </c>
      <c r="F38" s="7"/>
      <c r="G38" s="8"/>
    </row>
    <row r="39" spans="1:7" ht="51">
      <c r="A39" s="9" t="s">
        <v>39</v>
      </c>
      <c r="B39" s="10" t="s">
        <v>4</v>
      </c>
      <c r="C39" s="11" t="s">
        <v>43</v>
      </c>
      <c r="D39" s="7"/>
      <c r="E39" s="7"/>
      <c r="F39" s="7"/>
      <c r="G39" s="8"/>
    </row>
    <row r="40" spans="1:7" ht="76.5">
      <c r="A40" s="9" t="s">
        <v>44</v>
      </c>
      <c r="B40" s="10" t="s">
        <v>4</v>
      </c>
      <c r="C40" s="11" t="s">
        <v>45</v>
      </c>
      <c r="D40" s="7">
        <f>D41+D42+D43</f>
        <v>153000</v>
      </c>
      <c r="E40" s="7">
        <f>E41+E42+E43</f>
        <v>125308.34999999999</v>
      </c>
      <c r="F40" s="7">
        <f t="shared" si="0"/>
        <v>27691.65000000001</v>
      </c>
      <c r="G40" s="12">
        <f>E40/D40*100</f>
        <v>81.90088235294117</v>
      </c>
    </row>
    <row r="41" spans="1:7" ht="76.5">
      <c r="A41" s="9" t="s">
        <v>44</v>
      </c>
      <c r="B41" s="10" t="s">
        <v>4</v>
      </c>
      <c r="C41" s="11" t="s">
        <v>46</v>
      </c>
      <c r="D41" s="7">
        <v>153000</v>
      </c>
      <c r="E41" s="7">
        <v>122912.67</v>
      </c>
      <c r="F41" s="7"/>
      <c r="G41" s="8"/>
    </row>
    <row r="42" spans="1:7" ht="76.5">
      <c r="A42" s="9" t="s">
        <v>44</v>
      </c>
      <c r="B42" s="10" t="s">
        <v>4</v>
      </c>
      <c r="C42" s="11" t="s">
        <v>47</v>
      </c>
      <c r="D42" s="7"/>
      <c r="E42" s="7">
        <v>2395.68</v>
      </c>
      <c r="F42" s="7"/>
      <c r="G42" s="8"/>
    </row>
    <row r="43" spans="1:7" ht="76.5">
      <c r="A43" s="9" t="s">
        <v>44</v>
      </c>
      <c r="B43" s="10" t="s">
        <v>4</v>
      </c>
      <c r="C43" s="11" t="s">
        <v>48</v>
      </c>
      <c r="D43" s="7"/>
      <c r="E43" s="7"/>
      <c r="F43" s="7"/>
      <c r="G43" s="8"/>
    </row>
    <row r="44" spans="1:7" ht="76.5">
      <c r="A44" s="9" t="s">
        <v>49</v>
      </c>
      <c r="B44" s="10" t="s">
        <v>4</v>
      </c>
      <c r="C44" s="11" t="s">
        <v>50</v>
      </c>
      <c r="D44" s="7">
        <f>D45</f>
        <v>163000</v>
      </c>
      <c r="E44" s="7">
        <f>E45+E46+E47</f>
        <v>131101.26</v>
      </c>
      <c r="F44" s="7">
        <f>D44-E44</f>
        <v>31898.73999999999</v>
      </c>
      <c r="G44" s="8"/>
    </row>
    <row r="45" spans="1:7" ht="76.5">
      <c r="A45" s="9" t="s">
        <v>49</v>
      </c>
      <c r="B45" s="10" t="s">
        <v>4</v>
      </c>
      <c r="C45" s="11" t="s">
        <v>51</v>
      </c>
      <c r="D45" s="7">
        <v>163000</v>
      </c>
      <c r="E45" s="7">
        <v>130510</v>
      </c>
      <c r="F45" s="7"/>
      <c r="G45" s="8"/>
    </row>
    <row r="46" spans="1:7" ht="76.5">
      <c r="A46" s="9" t="s">
        <v>49</v>
      </c>
      <c r="B46" s="10" t="s">
        <v>4</v>
      </c>
      <c r="C46" s="11" t="s">
        <v>52</v>
      </c>
      <c r="D46" s="7"/>
      <c r="E46" s="7">
        <v>591.26</v>
      </c>
      <c r="F46" s="7"/>
      <c r="G46" s="8"/>
    </row>
    <row r="47" spans="1:7" ht="76.5">
      <c r="A47" s="9" t="s">
        <v>49</v>
      </c>
      <c r="B47" s="10" t="s">
        <v>4</v>
      </c>
      <c r="C47" s="11" t="s">
        <v>53</v>
      </c>
      <c r="D47" s="7"/>
      <c r="E47" s="7"/>
      <c r="F47" s="7"/>
      <c r="G47" s="8"/>
    </row>
    <row r="48" spans="1:7" ht="76.5">
      <c r="A48" s="9" t="s">
        <v>54</v>
      </c>
      <c r="B48" s="10" t="s">
        <v>4</v>
      </c>
      <c r="C48" s="11" t="s">
        <v>55</v>
      </c>
      <c r="D48" s="7">
        <v>15000</v>
      </c>
      <c r="E48" s="7">
        <f>E49</f>
        <v>10385</v>
      </c>
      <c r="F48" s="7">
        <f aca="true" t="shared" si="1" ref="F48:F53">D48-E48</f>
        <v>4615</v>
      </c>
      <c r="G48" s="12">
        <f>E48/D48*100</f>
        <v>69.23333333333333</v>
      </c>
    </row>
    <row r="49" spans="1:7" ht="76.5">
      <c r="A49" s="9" t="s">
        <v>54</v>
      </c>
      <c r="B49" s="10" t="s">
        <v>4</v>
      </c>
      <c r="C49" s="11" t="s">
        <v>56</v>
      </c>
      <c r="D49" s="7"/>
      <c r="E49" s="7">
        <v>10385</v>
      </c>
      <c r="F49" s="7"/>
      <c r="G49" s="12"/>
    </row>
    <row r="50" spans="1:7" ht="38.25">
      <c r="A50" s="9" t="s">
        <v>57</v>
      </c>
      <c r="B50" s="10" t="s">
        <v>4</v>
      </c>
      <c r="C50" s="11" t="s">
        <v>58</v>
      </c>
      <c r="D50" s="7"/>
      <c r="E50" s="7"/>
      <c r="F50" s="7">
        <f t="shared" si="1"/>
        <v>0</v>
      </c>
      <c r="G50" s="12"/>
    </row>
    <row r="51" spans="1:7" ht="38.25">
      <c r="A51" s="9" t="s">
        <v>57</v>
      </c>
      <c r="B51" s="10" t="s">
        <v>4</v>
      </c>
      <c r="C51" s="11" t="s">
        <v>59</v>
      </c>
      <c r="D51" s="7"/>
      <c r="E51" s="7"/>
      <c r="F51" s="7">
        <f t="shared" si="1"/>
        <v>0</v>
      </c>
      <c r="G51" s="12"/>
    </row>
    <row r="52" spans="1:7" ht="38.25">
      <c r="A52" s="9" t="s">
        <v>57</v>
      </c>
      <c r="B52" s="10" t="s">
        <v>4</v>
      </c>
      <c r="C52" s="11" t="s">
        <v>60</v>
      </c>
      <c r="D52" s="7"/>
      <c r="E52" s="7"/>
      <c r="F52" s="7">
        <f t="shared" si="1"/>
        <v>0</v>
      </c>
      <c r="G52" s="12"/>
    </row>
    <row r="53" spans="1:7" ht="76.5">
      <c r="A53" s="9" t="s">
        <v>61</v>
      </c>
      <c r="B53" s="10" t="s">
        <v>4</v>
      </c>
      <c r="C53" s="11" t="s">
        <v>62</v>
      </c>
      <c r="D53" s="7">
        <v>30000</v>
      </c>
      <c r="E53" s="7">
        <f>E54</f>
        <v>51405.93</v>
      </c>
      <c r="F53" s="7">
        <f t="shared" si="1"/>
        <v>-21405.93</v>
      </c>
      <c r="G53" s="12">
        <f>E53/D53*100</f>
        <v>171.35309999999998</v>
      </c>
    </row>
    <row r="54" spans="1:7" ht="63.75">
      <c r="A54" s="9" t="s">
        <v>63</v>
      </c>
      <c r="B54" s="10" t="s">
        <v>4</v>
      </c>
      <c r="C54" s="11" t="s">
        <v>64</v>
      </c>
      <c r="D54" s="7"/>
      <c r="E54" s="7">
        <v>51405.93</v>
      </c>
      <c r="F54" s="7"/>
      <c r="G54" s="8"/>
    </row>
    <row r="55" spans="1:7" ht="25.5">
      <c r="A55" s="9" t="s">
        <v>65</v>
      </c>
      <c r="B55" s="10" t="s">
        <v>4</v>
      </c>
      <c r="C55" s="11" t="s">
        <v>66</v>
      </c>
      <c r="D55" s="7"/>
      <c r="E55" s="7"/>
      <c r="F55" s="7"/>
      <c r="G55" s="8"/>
    </row>
    <row r="56" spans="1:7" ht="38.25">
      <c r="A56" s="9" t="s">
        <v>67</v>
      </c>
      <c r="B56" s="10" t="s">
        <v>4</v>
      </c>
      <c r="C56" s="11" t="s">
        <v>68</v>
      </c>
      <c r="D56" s="7">
        <v>3000</v>
      </c>
      <c r="E56" s="7">
        <v>1550</v>
      </c>
      <c r="F56" s="7"/>
      <c r="G56" s="8"/>
    </row>
    <row r="57" spans="1:7" ht="24.75" customHeight="1">
      <c r="A57" s="9" t="s">
        <v>69</v>
      </c>
      <c r="B57" s="10"/>
      <c r="C57" s="11" t="s">
        <v>70</v>
      </c>
      <c r="D57" s="7">
        <v>0</v>
      </c>
      <c r="E57" s="7">
        <v>21432.51</v>
      </c>
      <c r="F57" s="7"/>
      <c r="G57" s="8"/>
    </row>
    <row r="58" spans="1:7" ht="76.5">
      <c r="A58" s="9" t="s">
        <v>71</v>
      </c>
      <c r="B58" s="10" t="s">
        <v>4</v>
      </c>
      <c r="C58" s="11" t="s">
        <v>72</v>
      </c>
      <c r="D58" s="7"/>
      <c r="E58" s="7"/>
      <c r="F58" s="7"/>
      <c r="G58" s="8"/>
    </row>
    <row r="59" spans="1:7" ht="51">
      <c r="A59" s="9" t="s">
        <v>73</v>
      </c>
      <c r="B59" s="10" t="s">
        <v>4</v>
      </c>
      <c r="C59" s="11" t="s">
        <v>74</v>
      </c>
      <c r="D59" s="7"/>
      <c r="E59" s="7">
        <v>37542.45</v>
      </c>
      <c r="F59" s="7">
        <f>D59-E59</f>
        <v>-37542.45</v>
      </c>
      <c r="G59" s="8"/>
    </row>
    <row r="60" spans="1:7" ht="12.75">
      <c r="A60" s="9" t="s">
        <v>75</v>
      </c>
      <c r="B60" s="10" t="s">
        <v>4</v>
      </c>
      <c r="C60" s="11" t="s">
        <v>76</v>
      </c>
      <c r="D60" s="7">
        <v>0</v>
      </c>
      <c r="E60" s="7">
        <v>38205</v>
      </c>
      <c r="F60" s="7"/>
      <c r="G60" s="8"/>
    </row>
    <row r="61" spans="1:7" ht="12.75">
      <c r="A61" s="9" t="s">
        <v>77</v>
      </c>
      <c r="B61" s="10"/>
      <c r="C61" s="11" t="s">
        <v>78</v>
      </c>
      <c r="D61" s="7"/>
      <c r="E61" s="7"/>
      <c r="F61" s="7"/>
      <c r="G61" s="8"/>
    </row>
    <row r="62" spans="1:7" ht="25.5">
      <c r="A62" s="9" t="s">
        <v>79</v>
      </c>
      <c r="B62" s="10"/>
      <c r="C62" s="11" t="s">
        <v>80</v>
      </c>
      <c r="D62" s="7">
        <v>1159791</v>
      </c>
      <c r="E62" s="7">
        <v>921845.5</v>
      </c>
      <c r="F62" s="7"/>
      <c r="G62" s="12"/>
    </row>
    <row r="63" spans="1:7" ht="27" customHeight="1">
      <c r="A63" s="9" t="s">
        <v>292</v>
      </c>
      <c r="B63" s="10" t="s">
        <v>4</v>
      </c>
      <c r="C63" s="11" t="s">
        <v>291</v>
      </c>
      <c r="D63" s="7">
        <v>359940</v>
      </c>
      <c r="E63" s="7">
        <v>359940</v>
      </c>
      <c r="F63" s="7"/>
      <c r="G63" s="12"/>
    </row>
    <row r="64" spans="1:7" ht="38.25">
      <c r="A64" s="9" t="s">
        <v>83</v>
      </c>
      <c r="B64" s="10" t="s">
        <v>4</v>
      </c>
      <c r="C64" s="11" t="s">
        <v>84</v>
      </c>
      <c r="D64" s="7">
        <v>179158</v>
      </c>
      <c r="E64" s="7">
        <v>179158</v>
      </c>
      <c r="F64" s="7">
        <f>D64-E64</f>
        <v>0</v>
      </c>
      <c r="G64" s="12">
        <f>E64/D64*100</f>
        <v>100</v>
      </c>
    </row>
    <row r="65" spans="1:7" ht="25.5">
      <c r="A65" s="9" t="s">
        <v>85</v>
      </c>
      <c r="B65" s="10" t="s">
        <v>4</v>
      </c>
      <c r="C65" s="11" t="s">
        <v>287</v>
      </c>
      <c r="D65" s="7">
        <v>207000</v>
      </c>
      <c r="E65" s="7">
        <v>207000</v>
      </c>
      <c r="F65" s="7">
        <v>0</v>
      </c>
      <c r="G65" s="8">
        <v>100</v>
      </c>
    </row>
    <row r="66" spans="1:7" ht="12.75">
      <c r="A66" s="9" t="s">
        <v>87</v>
      </c>
      <c r="B66" s="10"/>
      <c r="C66" s="11" t="s">
        <v>88</v>
      </c>
      <c r="D66" s="7">
        <v>400000</v>
      </c>
      <c r="E66" s="7">
        <v>300000</v>
      </c>
      <c r="F66" s="7">
        <v>0</v>
      </c>
      <c r="G66" s="12">
        <f>E66/D66*100</f>
        <v>75</v>
      </c>
    </row>
    <row r="67" spans="1:7" ht="12.75">
      <c r="A67" s="9"/>
      <c r="B67" s="10"/>
      <c r="C67" s="11" t="s">
        <v>300</v>
      </c>
      <c r="D67" s="7"/>
      <c r="E67" s="7">
        <v>52000</v>
      </c>
      <c r="F67" s="7"/>
      <c r="G67" s="12"/>
    </row>
    <row r="68" spans="1:7" ht="12.75">
      <c r="A68" s="9"/>
      <c r="B68" s="10"/>
      <c r="C68" s="11" t="s">
        <v>301</v>
      </c>
      <c r="D68" s="7"/>
      <c r="E68" s="7">
        <v>28000</v>
      </c>
      <c r="F68" s="7"/>
      <c r="G68" s="8"/>
    </row>
    <row r="69" spans="1:7" ht="12.75">
      <c r="A69" s="3" t="s">
        <v>89</v>
      </c>
      <c r="B69" s="4" t="s">
        <v>90</v>
      </c>
      <c r="C69" s="5" t="s">
        <v>91</v>
      </c>
      <c r="D69" s="6">
        <f>D70+D75+D113+D117+D133+D144+D151+D176+D141</f>
        <v>3558813</v>
      </c>
      <c r="E69" s="6">
        <f>E70+E75+E113+E117+E133+E144+E151+E176+E141</f>
        <v>2628933.08</v>
      </c>
      <c r="F69" s="6">
        <f>D69-E69</f>
        <v>929879.9199999999</v>
      </c>
      <c r="G69" s="8">
        <f aca="true" t="shared" si="2" ref="G69:G78">E69/D69*100</f>
        <v>73.871065436706</v>
      </c>
    </row>
    <row r="70" spans="1:7" ht="38.25">
      <c r="A70" s="9" t="s">
        <v>92</v>
      </c>
      <c r="B70" s="10" t="s">
        <v>4</v>
      </c>
      <c r="C70" s="11" t="s">
        <v>93</v>
      </c>
      <c r="D70" s="6">
        <f>D71</f>
        <v>443598</v>
      </c>
      <c r="E70" s="6">
        <f>E71</f>
        <v>435709.99</v>
      </c>
      <c r="F70" s="6">
        <f>D70-E70</f>
        <v>7888.010000000009</v>
      </c>
      <c r="G70" s="8">
        <f t="shared" si="2"/>
        <v>98.22181118941022</v>
      </c>
    </row>
    <row r="71" spans="1:7" ht="12.75">
      <c r="A71" s="9" t="s">
        <v>94</v>
      </c>
      <c r="B71" s="10" t="s">
        <v>4</v>
      </c>
      <c r="C71" s="14" t="s">
        <v>95</v>
      </c>
      <c r="D71" s="7">
        <f>D72</f>
        <v>443598</v>
      </c>
      <c r="E71" s="7">
        <f>E72</f>
        <v>435709.99</v>
      </c>
      <c r="F71" s="7">
        <f aca="true" t="shared" si="3" ref="F71:F95">D71-E71</f>
        <v>7888.010000000009</v>
      </c>
      <c r="G71" s="12">
        <f t="shared" si="2"/>
        <v>98.22181118941022</v>
      </c>
    </row>
    <row r="72" spans="1:7" ht="25.5">
      <c r="A72" s="9" t="s">
        <v>96</v>
      </c>
      <c r="B72" s="10" t="s">
        <v>4</v>
      </c>
      <c r="C72" s="14" t="s">
        <v>97</v>
      </c>
      <c r="D72" s="7">
        <f>D73+D74</f>
        <v>443598</v>
      </c>
      <c r="E72" s="7">
        <f>E73+E74</f>
        <v>435709.99</v>
      </c>
      <c r="F72" s="7">
        <f t="shared" si="3"/>
        <v>7888.010000000009</v>
      </c>
      <c r="G72" s="12">
        <f t="shared" si="2"/>
        <v>98.22181118941022</v>
      </c>
    </row>
    <row r="73" spans="1:7" ht="12.75">
      <c r="A73" s="9" t="s">
        <v>98</v>
      </c>
      <c r="B73" s="10" t="s">
        <v>4</v>
      </c>
      <c r="C73" s="14" t="s">
        <v>226</v>
      </c>
      <c r="D73" s="7">
        <v>340705</v>
      </c>
      <c r="E73" s="7">
        <v>335574.48</v>
      </c>
      <c r="F73" s="7">
        <f t="shared" si="3"/>
        <v>5130.520000000019</v>
      </c>
      <c r="G73" s="12">
        <f t="shared" si="2"/>
        <v>98.49414596204927</v>
      </c>
    </row>
    <row r="74" spans="1:7" ht="25.5">
      <c r="A74" s="9" t="s">
        <v>99</v>
      </c>
      <c r="B74" s="10" t="s">
        <v>4</v>
      </c>
      <c r="C74" s="14" t="s">
        <v>227</v>
      </c>
      <c r="D74" s="7">
        <v>102893</v>
      </c>
      <c r="E74" s="7">
        <v>100135.51</v>
      </c>
      <c r="F74" s="7">
        <f t="shared" si="3"/>
        <v>2757.4900000000052</v>
      </c>
      <c r="G74" s="12">
        <f t="shared" si="2"/>
        <v>97.3200412078567</v>
      </c>
    </row>
    <row r="75" spans="1:7" ht="51">
      <c r="A75" s="9" t="s">
        <v>100</v>
      </c>
      <c r="B75" s="10" t="s">
        <v>4</v>
      </c>
      <c r="C75" s="14" t="s">
        <v>101</v>
      </c>
      <c r="D75" s="6">
        <f>D76</f>
        <v>1427749</v>
      </c>
      <c r="E75" s="6">
        <f>E76</f>
        <v>972178.64</v>
      </c>
      <c r="F75" s="6">
        <f t="shared" si="3"/>
        <v>455570.36</v>
      </c>
      <c r="G75" s="8">
        <f t="shared" si="2"/>
        <v>68.09170519468057</v>
      </c>
    </row>
    <row r="76" spans="1:7" ht="12.75">
      <c r="A76" s="9" t="s">
        <v>102</v>
      </c>
      <c r="B76" s="10" t="s">
        <v>4</v>
      </c>
      <c r="C76" s="14" t="s">
        <v>243</v>
      </c>
      <c r="D76" s="7">
        <f>D77</f>
        <v>1427749</v>
      </c>
      <c r="E76" s="7">
        <f>E77</f>
        <v>972178.64</v>
      </c>
      <c r="F76" s="7">
        <f t="shared" si="3"/>
        <v>455570.36</v>
      </c>
      <c r="G76" s="12">
        <f t="shared" si="2"/>
        <v>68.09170519468057</v>
      </c>
    </row>
    <row r="77" spans="1:7" ht="25.5">
      <c r="A77" s="9" t="s">
        <v>96</v>
      </c>
      <c r="B77" s="10" t="s">
        <v>4</v>
      </c>
      <c r="C77" s="14" t="s">
        <v>243</v>
      </c>
      <c r="D77" s="7">
        <f>D78+D79+D80+D81+D82+D83+D84+D85+D86+D87+D88+D89+D90+D91+D92+D93+D94+D95+D96+D97+D98+D99+D100+D101+D102+D103+D104+D105+D106+D107+D108+D109+D110+D111</f>
        <v>1427749</v>
      </c>
      <c r="E77" s="7">
        <f>E78+E79+E80+E81+E82+E83+E84+E85+E86+E87+E88+E89+E90+E91+E92+E93+E94+E95+E96+E97+E98+E99+E100+E101+E102+E103+E104+E105+E106+E107+E108+E109+E110+E111</f>
        <v>972178.64</v>
      </c>
      <c r="F77" s="7">
        <f>F78+F79+F80+F81+F82+F83+F84+F85+F86+F87+F88+F89+F90+F91+F92+F93+F94+F95+F96+F97+F98+F99+F100+F101+F102+F103+F104+F105+F106+F107+F108+F109+F110+F111</f>
        <v>455570.36</v>
      </c>
      <c r="G77" s="12">
        <f t="shared" si="2"/>
        <v>68.09170519468057</v>
      </c>
    </row>
    <row r="78" spans="1:7" ht="12.75">
      <c r="A78" s="9" t="s">
        <v>98</v>
      </c>
      <c r="B78" s="10" t="s">
        <v>4</v>
      </c>
      <c r="C78" s="13" t="s">
        <v>228</v>
      </c>
      <c r="D78" s="7">
        <v>763448</v>
      </c>
      <c r="E78" s="7">
        <v>643820.66</v>
      </c>
      <c r="F78" s="7">
        <f t="shared" si="3"/>
        <v>119627.33999999997</v>
      </c>
      <c r="G78" s="12">
        <f t="shared" si="2"/>
        <v>84.33064989364043</v>
      </c>
    </row>
    <row r="79" spans="1:7" ht="25.5">
      <c r="A79" s="9" t="s">
        <v>99</v>
      </c>
      <c r="B79" s="10" t="s">
        <v>4</v>
      </c>
      <c r="C79" s="13" t="s">
        <v>229</v>
      </c>
      <c r="D79" s="7">
        <v>500</v>
      </c>
      <c r="E79" s="7">
        <v>500</v>
      </c>
      <c r="F79" s="7">
        <f t="shared" si="3"/>
        <v>0</v>
      </c>
      <c r="G79" s="12"/>
    </row>
    <row r="80" spans="1:7" ht="25.5">
      <c r="A80" s="9" t="s">
        <v>99</v>
      </c>
      <c r="B80" s="10" t="s">
        <v>4</v>
      </c>
      <c r="C80" s="13" t="s">
        <v>230</v>
      </c>
      <c r="D80" s="7">
        <v>230562</v>
      </c>
      <c r="E80" s="7">
        <v>188968.59</v>
      </c>
      <c r="F80" s="7">
        <f t="shared" si="3"/>
        <v>41593.41</v>
      </c>
      <c r="G80" s="12">
        <f aca="true" t="shared" si="4" ref="G80:G85">E80/D80*100</f>
        <v>81.95998907018503</v>
      </c>
    </row>
    <row r="81" spans="1:7" ht="25.5">
      <c r="A81" s="9" t="s">
        <v>99</v>
      </c>
      <c r="B81" s="10" t="s">
        <v>4</v>
      </c>
      <c r="C81" s="13" t="s">
        <v>284</v>
      </c>
      <c r="D81" s="7">
        <v>25350</v>
      </c>
      <c r="E81" s="7">
        <v>17281.98</v>
      </c>
      <c r="F81" s="7">
        <f t="shared" si="3"/>
        <v>8068.02</v>
      </c>
      <c r="G81" s="12">
        <f t="shared" si="4"/>
        <v>68.17349112426035</v>
      </c>
    </row>
    <row r="82" spans="1:7" ht="25.5">
      <c r="A82" s="9" t="s">
        <v>99</v>
      </c>
      <c r="B82" s="10" t="s">
        <v>4</v>
      </c>
      <c r="C82" s="13" t="s">
        <v>232</v>
      </c>
      <c r="D82" s="7">
        <v>23436</v>
      </c>
      <c r="E82" s="7">
        <v>9339.1</v>
      </c>
      <c r="F82" s="7">
        <f t="shared" si="3"/>
        <v>14096.9</v>
      </c>
      <c r="G82" s="12">
        <f t="shared" si="4"/>
        <v>39.84937702679638</v>
      </c>
    </row>
    <row r="83" spans="1:7" ht="25.5">
      <c r="A83" s="9" t="s">
        <v>99</v>
      </c>
      <c r="B83" s="10" t="s">
        <v>4</v>
      </c>
      <c r="C83" s="13" t="s">
        <v>233</v>
      </c>
      <c r="D83" s="7">
        <v>9096</v>
      </c>
      <c r="E83" s="7">
        <v>4066.38</v>
      </c>
      <c r="F83" s="7">
        <f t="shared" si="3"/>
        <v>5029.62</v>
      </c>
      <c r="G83" s="12">
        <f t="shared" si="4"/>
        <v>44.705145118733505</v>
      </c>
    </row>
    <row r="84" spans="1:7" ht="25.5">
      <c r="A84" s="9" t="s">
        <v>99</v>
      </c>
      <c r="B84" s="10" t="s">
        <v>4</v>
      </c>
      <c r="C84" s="13" t="s">
        <v>269</v>
      </c>
      <c r="D84" s="7">
        <v>4200</v>
      </c>
      <c r="E84" s="7"/>
      <c r="F84" s="7">
        <f t="shared" si="3"/>
        <v>4200</v>
      </c>
      <c r="G84" s="12">
        <f t="shared" si="4"/>
        <v>0</v>
      </c>
    </row>
    <row r="85" spans="1:7" ht="25.5">
      <c r="A85" s="9" t="s">
        <v>99</v>
      </c>
      <c r="B85" s="10" t="s">
        <v>4</v>
      </c>
      <c r="C85" s="13" t="s">
        <v>234</v>
      </c>
      <c r="D85" s="7">
        <v>6500</v>
      </c>
      <c r="E85" s="7">
        <v>1587.77</v>
      </c>
      <c r="F85" s="7">
        <f t="shared" si="3"/>
        <v>4912.23</v>
      </c>
      <c r="G85" s="12">
        <f t="shared" si="4"/>
        <v>24.427230769230768</v>
      </c>
    </row>
    <row r="86" spans="1:7" ht="25.5">
      <c r="A86" s="9" t="s">
        <v>99</v>
      </c>
      <c r="B86" s="10" t="s">
        <v>4</v>
      </c>
      <c r="C86" s="13" t="s">
        <v>235</v>
      </c>
      <c r="D86" s="7">
        <v>3634</v>
      </c>
      <c r="E86" s="7"/>
      <c r="F86" s="7">
        <f t="shared" si="3"/>
        <v>3634</v>
      </c>
      <c r="G86" s="12"/>
    </row>
    <row r="87" spans="1:7" ht="25.5">
      <c r="A87" s="9" t="s">
        <v>99</v>
      </c>
      <c r="B87" s="10" t="s">
        <v>4</v>
      </c>
      <c r="C87" s="13" t="s">
        <v>236</v>
      </c>
      <c r="D87" s="7">
        <v>63464</v>
      </c>
      <c r="E87" s="7">
        <v>20673</v>
      </c>
      <c r="F87" s="7">
        <f t="shared" si="3"/>
        <v>42791</v>
      </c>
      <c r="G87" s="12">
        <f>E87/D87*100</f>
        <v>32.57437287280978</v>
      </c>
    </row>
    <row r="88" spans="1:7" ht="25.5">
      <c r="A88" s="9" t="s">
        <v>99</v>
      </c>
      <c r="B88" s="10" t="s">
        <v>4</v>
      </c>
      <c r="C88" s="13" t="s">
        <v>265</v>
      </c>
      <c r="D88" s="7">
        <v>2750</v>
      </c>
      <c r="E88" s="7">
        <v>2750</v>
      </c>
      <c r="F88" s="7">
        <f t="shared" si="3"/>
        <v>0</v>
      </c>
      <c r="G88" s="12"/>
    </row>
    <row r="89" spans="1:7" ht="25.5">
      <c r="A89" s="9" t="s">
        <v>99</v>
      </c>
      <c r="B89" s="10" t="s">
        <v>4</v>
      </c>
      <c r="C89" s="13" t="s">
        <v>237</v>
      </c>
      <c r="D89" s="7">
        <v>27854.16</v>
      </c>
      <c r="E89" s="7">
        <v>25495.16</v>
      </c>
      <c r="F89" s="7">
        <f t="shared" si="3"/>
        <v>2359</v>
      </c>
      <c r="G89" s="12">
        <f>E89/D89*100</f>
        <v>91.53088802534343</v>
      </c>
    </row>
    <row r="90" spans="1:7" ht="25.5">
      <c r="A90" s="9" t="s">
        <v>99</v>
      </c>
      <c r="B90" s="10" t="s">
        <v>4</v>
      </c>
      <c r="C90" s="13" t="s">
        <v>238</v>
      </c>
      <c r="D90" s="7">
        <v>13761</v>
      </c>
      <c r="E90" s="7">
        <v>10636</v>
      </c>
      <c r="F90" s="7">
        <f t="shared" si="3"/>
        <v>3125</v>
      </c>
      <c r="G90" s="8"/>
    </row>
    <row r="91" spans="1:7" ht="25.5">
      <c r="A91" s="9" t="s">
        <v>99</v>
      </c>
      <c r="B91" s="10" t="s">
        <v>4</v>
      </c>
      <c r="C91" s="13" t="s">
        <v>239</v>
      </c>
      <c r="D91" s="7">
        <v>1160</v>
      </c>
      <c r="E91" s="7">
        <v>560</v>
      </c>
      <c r="F91" s="7">
        <f t="shared" si="3"/>
        <v>600</v>
      </c>
      <c r="G91" s="8"/>
    </row>
    <row r="92" spans="1:7" ht="25.5">
      <c r="A92" s="9" t="s">
        <v>99</v>
      </c>
      <c r="B92" s="10" t="s">
        <v>4</v>
      </c>
      <c r="C92" s="13" t="s">
        <v>240</v>
      </c>
      <c r="D92" s="7">
        <v>1500</v>
      </c>
      <c r="E92" s="7">
        <v>1000</v>
      </c>
      <c r="F92" s="7">
        <f t="shared" si="3"/>
        <v>500</v>
      </c>
      <c r="G92" s="8"/>
    </row>
    <row r="93" spans="1:7" ht="25.5">
      <c r="A93" s="9" t="s">
        <v>99</v>
      </c>
      <c r="B93" s="10" t="s">
        <v>4</v>
      </c>
      <c r="C93" s="13" t="s">
        <v>241</v>
      </c>
      <c r="D93" s="7">
        <v>39672</v>
      </c>
      <c r="E93" s="7"/>
      <c r="F93" s="7">
        <f t="shared" si="3"/>
        <v>39672</v>
      </c>
      <c r="G93" s="8"/>
    </row>
    <row r="94" spans="1:7" ht="25.5">
      <c r="A94" s="9" t="s">
        <v>99</v>
      </c>
      <c r="B94" s="10" t="s">
        <v>4</v>
      </c>
      <c r="C94" s="13" t="s">
        <v>242</v>
      </c>
      <c r="D94" s="7">
        <v>30000</v>
      </c>
      <c r="E94" s="7"/>
      <c r="F94" s="7">
        <f t="shared" si="3"/>
        <v>30000</v>
      </c>
      <c r="G94" s="8"/>
    </row>
    <row r="95" spans="1:7" ht="25.5">
      <c r="A95" s="9" t="s">
        <v>99</v>
      </c>
      <c r="B95" s="10" t="s">
        <v>4</v>
      </c>
      <c r="C95" s="13" t="s">
        <v>263</v>
      </c>
      <c r="D95" s="7">
        <v>180861.84</v>
      </c>
      <c r="E95" s="7">
        <v>45500</v>
      </c>
      <c r="F95" s="7">
        <f t="shared" si="3"/>
        <v>135361.84</v>
      </c>
      <c r="G95" s="8"/>
    </row>
    <row r="96" spans="1:7" ht="25.5" hidden="1">
      <c r="A96" s="9" t="s">
        <v>99</v>
      </c>
      <c r="B96" s="10" t="s">
        <v>4</v>
      </c>
      <c r="C96" s="13"/>
      <c r="D96" s="7"/>
      <c r="E96" s="7"/>
      <c r="F96" s="7"/>
      <c r="G96" s="8"/>
    </row>
    <row r="97" spans="1:7" ht="25.5" hidden="1">
      <c r="A97" s="9" t="s">
        <v>99</v>
      </c>
      <c r="B97" s="10" t="s">
        <v>4</v>
      </c>
      <c r="C97" s="13"/>
      <c r="D97" s="7"/>
      <c r="E97" s="7"/>
      <c r="F97" s="7">
        <f>D97-E97</f>
        <v>0</v>
      </c>
      <c r="G97" s="8"/>
    </row>
    <row r="98" spans="1:7" ht="25.5" hidden="1">
      <c r="A98" s="9" t="s">
        <v>99</v>
      </c>
      <c r="B98" s="10" t="s">
        <v>4</v>
      </c>
      <c r="C98" s="13"/>
      <c r="D98" s="7"/>
      <c r="E98" s="7"/>
      <c r="F98" s="7">
        <f>D98-E98</f>
        <v>0</v>
      </c>
      <c r="G98" s="12" t="e">
        <f>E98/D98*100</f>
        <v>#DIV/0!</v>
      </c>
    </row>
    <row r="99" spans="1:7" ht="25.5" hidden="1">
      <c r="A99" s="9" t="s">
        <v>99</v>
      </c>
      <c r="B99" s="10" t="s">
        <v>4</v>
      </c>
      <c r="C99" s="13"/>
      <c r="D99" s="7"/>
      <c r="E99" s="7"/>
      <c r="F99" s="7">
        <f>D99-E99</f>
        <v>0</v>
      </c>
      <c r="G99" s="12"/>
    </row>
    <row r="100" spans="1:7" ht="25.5" hidden="1">
      <c r="A100" s="9" t="s">
        <v>99</v>
      </c>
      <c r="B100" s="10" t="s">
        <v>4</v>
      </c>
      <c r="C100" s="13"/>
      <c r="D100" s="7"/>
      <c r="E100" s="7"/>
      <c r="F100" s="7">
        <f>D100-E100</f>
        <v>0</v>
      </c>
      <c r="G100" s="12"/>
    </row>
    <row r="101" spans="1:7" ht="25.5" hidden="1">
      <c r="A101" s="9" t="s">
        <v>99</v>
      </c>
      <c r="B101" s="10" t="s">
        <v>4</v>
      </c>
      <c r="C101" s="13"/>
      <c r="D101" s="7"/>
      <c r="E101" s="7"/>
      <c r="F101" s="7">
        <f>D101-E101</f>
        <v>0</v>
      </c>
      <c r="G101" s="12" t="e">
        <f>E101/D101*100</f>
        <v>#DIV/0!</v>
      </c>
    </row>
    <row r="102" spans="1:7" ht="25.5" hidden="1">
      <c r="A102" s="9" t="s">
        <v>99</v>
      </c>
      <c r="B102" s="10" t="s">
        <v>4</v>
      </c>
      <c r="C102" s="13"/>
      <c r="D102" s="7"/>
      <c r="E102" s="7"/>
      <c r="F102" s="7"/>
      <c r="G102" s="12"/>
    </row>
    <row r="103" spans="1:7" ht="25.5" hidden="1">
      <c r="A103" s="9" t="s">
        <v>99</v>
      </c>
      <c r="B103" s="10"/>
      <c r="C103" s="13"/>
      <c r="D103" s="7"/>
      <c r="E103" s="7"/>
      <c r="F103" s="7">
        <f>D103-E103</f>
        <v>0</v>
      </c>
      <c r="G103" s="12">
        <v>100</v>
      </c>
    </row>
    <row r="104" spans="1:7" ht="25.5" hidden="1">
      <c r="A104" s="9" t="s">
        <v>99</v>
      </c>
      <c r="B104" s="10" t="s">
        <v>4</v>
      </c>
      <c r="C104" s="13"/>
      <c r="D104" s="7"/>
      <c r="E104" s="7"/>
      <c r="F104" s="7">
        <f>D104-E104</f>
        <v>0</v>
      </c>
      <c r="G104" s="12" t="e">
        <f>E104/D104*100</f>
        <v>#DIV/0!</v>
      </c>
    </row>
    <row r="105" spans="1:7" ht="25.5" hidden="1">
      <c r="A105" s="9" t="s">
        <v>99</v>
      </c>
      <c r="B105" s="10" t="s">
        <v>4</v>
      </c>
      <c r="C105" s="13"/>
      <c r="D105" s="7"/>
      <c r="E105" s="7"/>
      <c r="F105" s="7">
        <f>D105-E105</f>
        <v>0</v>
      </c>
      <c r="G105" s="8">
        <v>100</v>
      </c>
    </row>
    <row r="106" spans="1:7" ht="25.5" hidden="1">
      <c r="A106" s="9" t="s">
        <v>99</v>
      </c>
      <c r="B106" s="10" t="s">
        <v>4</v>
      </c>
      <c r="C106" s="13"/>
      <c r="D106" s="7"/>
      <c r="E106" s="7"/>
      <c r="F106" s="7"/>
      <c r="G106" s="8"/>
    </row>
    <row r="107" spans="1:7" ht="25.5" hidden="1">
      <c r="A107" s="9" t="s">
        <v>99</v>
      </c>
      <c r="B107" s="10" t="s">
        <v>4</v>
      </c>
      <c r="C107" s="13"/>
      <c r="D107" s="7"/>
      <c r="E107" s="7"/>
      <c r="F107" s="7">
        <f>D107-E107</f>
        <v>0</v>
      </c>
      <c r="G107" s="8" t="e">
        <f>E107/D107*100</f>
        <v>#DIV/0!</v>
      </c>
    </row>
    <row r="108" spans="1:7" ht="25.5" hidden="1">
      <c r="A108" s="9" t="s">
        <v>99</v>
      </c>
      <c r="B108" s="10" t="s">
        <v>4</v>
      </c>
      <c r="C108" s="13"/>
      <c r="D108" s="7"/>
      <c r="E108" s="7"/>
      <c r="F108" s="7">
        <f>D108-E108</f>
        <v>0</v>
      </c>
      <c r="G108" s="8"/>
    </row>
    <row r="109" spans="1:7" ht="25.5" hidden="1">
      <c r="A109" s="9" t="s">
        <v>99</v>
      </c>
      <c r="B109" s="10" t="s">
        <v>4</v>
      </c>
      <c r="C109" s="13"/>
      <c r="D109" s="7"/>
      <c r="E109" s="7"/>
      <c r="F109" s="7">
        <f>D109-E109</f>
        <v>0</v>
      </c>
      <c r="G109" s="8"/>
    </row>
    <row r="110" spans="1:7" ht="25.5" hidden="1">
      <c r="A110" s="9" t="s">
        <v>99</v>
      </c>
      <c r="B110" s="10" t="s">
        <v>4</v>
      </c>
      <c r="C110" s="13"/>
      <c r="D110" s="7"/>
      <c r="E110" s="7"/>
      <c r="F110" s="7">
        <f>D110-E110</f>
        <v>0</v>
      </c>
      <c r="G110" s="8" t="e">
        <f aca="true" t="shared" si="5" ref="G110:G121">E110/D110*100</f>
        <v>#DIV/0!</v>
      </c>
    </row>
    <row r="111" spans="1:7" ht="25.5" hidden="1">
      <c r="A111" s="9" t="s">
        <v>99</v>
      </c>
      <c r="B111" s="10" t="s">
        <v>4</v>
      </c>
      <c r="C111" s="13"/>
      <c r="D111" s="15"/>
      <c r="E111" s="15"/>
      <c r="F111" s="7">
        <f>D111-E111</f>
        <v>0</v>
      </c>
      <c r="G111" s="12"/>
    </row>
    <row r="112" spans="1:7" ht="12.75" hidden="1">
      <c r="A112" s="9"/>
      <c r="B112" s="10"/>
      <c r="C112" s="13"/>
      <c r="D112" s="7"/>
      <c r="E112" s="7"/>
      <c r="F112" s="7"/>
      <c r="G112" s="8"/>
    </row>
    <row r="113" spans="1:7" ht="12.75">
      <c r="A113" s="3" t="s">
        <v>103</v>
      </c>
      <c r="B113" s="4" t="s">
        <v>4</v>
      </c>
      <c r="C113" s="16" t="s">
        <v>104</v>
      </c>
      <c r="D113" s="6">
        <f aca="true" t="shared" si="6" ref="D113:E115">D114</f>
        <v>1000</v>
      </c>
      <c r="E113" s="6">
        <f t="shared" si="6"/>
        <v>0</v>
      </c>
      <c r="F113" s="7">
        <f>D113-E113</f>
        <v>1000</v>
      </c>
      <c r="G113" s="8"/>
    </row>
    <row r="114" spans="1:7" ht="12.75">
      <c r="A114" s="9" t="s">
        <v>105</v>
      </c>
      <c r="B114" s="10" t="s">
        <v>4</v>
      </c>
      <c r="C114" s="11" t="s">
        <v>244</v>
      </c>
      <c r="D114" s="7">
        <f t="shared" si="6"/>
        <v>1000</v>
      </c>
      <c r="E114" s="7">
        <f t="shared" si="6"/>
        <v>0</v>
      </c>
      <c r="F114" s="7">
        <f>D114-E114</f>
        <v>1000</v>
      </c>
      <c r="G114" s="12"/>
    </row>
    <row r="115" spans="1:7" ht="12.75">
      <c r="A115" s="9" t="s">
        <v>106</v>
      </c>
      <c r="B115" s="10" t="s">
        <v>4</v>
      </c>
      <c r="C115" s="11" t="s">
        <v>245</v>
      </c>
      <c r="D115" s="7">
        <f t="shared" si="6"/>
        <v>1000</v>
      </c>
      <c r="E115" s="7">
        <f t="shared" si="6"/>
        <v>0</v>
      </c>
      <c r="F115" s="7">
        <f>D115-E115</f>
        <v>1000</v>
      </c>
      <c r="G115" s="12"/>
    </row>
    <row r="116" spans="1:7" ht="12.75">
      <c r="A116" s="9" t="s">
        <v>107</v>
      </c>
      <c r="B116" s="10" t="s">
        <v>4</v>
      </c>
      <c r="C116" s="11" t="s">
        <v>246</v>
      </c>
      <c r="D116" s="7">
        <v>1000</v>
      </c>
      <c r="E116" s="7">
        <v>0</v>
      </c>
      <c r="F116" s="7">
        <f>D116-E116</f>
        <v>1000</v>
      </c>
      <c r="G116" s="12"/>
    </row>
    <row r="117" spans="1:7" ht="12.75">
      <c r="A117" s="9" t="s">
        <v>108</v>
      </c>
      <c r="B117" s="10" t="s">
        <v>4</v>
      </c>
      <c r="C117" s="16" t="s">
        <v>109</v>
      </c>
      <c r="D117" s="6">
        <f>D118</f>
        <v>179158</v>
      </c>
      <c r="E117" s="6">
        <f>E118</f>
        <v>144843.89</v>
      </c>
      <c r="F117" s="6">
        <f>F118</f>
        <v>34314.109999999986</v>
      </c>
      <c r="G117" s="8">
        <f t="shared" si="5"/>
        <v>80.84701213454048</v>
      </c>
    </row>
    <row r="118" spans="1:7" ht="25.5">
      <c r="A118" s="9" t="s">
        <v>110</v>
      </c>
      <c r="B118" s="10" t="s">
        <v>4</v>
      </c>
      <c r="C118" s="11" t="s">
        <v>255</v>
      </c>
      <c r="D118" s="7">
        <f>D119</f>
        <v>179158</v>
      </c>
      <c r="E118" s="7">
        <f>E119</f>
        <v>144843.89</v>
      </c>
      <c r="F118" s="7">
        <f>D118-E118</f>
        <v>34314.109999999986</v>
      </c>
      <c r="G118" s="12">
        <f t="shared" si="5"/>
        <v>80.84701213454048</v>
      </c>
    </row>
    <row r="119" spans="1:7" ht="25.5">
      <c r="A119" s="9" t="s">
        <v>96</v>
      </c>
      <c r="B119" s="10" t="s">
        <v>4</v>
      </c>
      <c r="C119" s="11" t="s">
        <v>255</v>
      </c>
      <c r="D119" s="7">
        <f>D120+D121+D123+D124+D125+D126+D127+D128+D129+D130+D132+D122+D131</f>
        <v>179158</v>
      </c>
      <c r="E119" s="7">
        <f>E120+E121+E123+E124+E125+E126+E127+E128+E129+E130+E132+E122+E131</f>
        <v>144843.89</v>
      </c>
      <c r="F119" s="7">
        <f>F120+F121+F123+F124+F125+F126+F128+F129+F130+F132+F122</f>
        <v>34314.11</v>
      </c>
      <c r="G119" s="12">
        <f t="shared" si="5"/>
        <v>80.84701213454048</v>
      </c>
    </row>
    <row r="120" spans="1:7" ht="12.75">
      <c r="A120" s="9" t="s">
        <v>98</v>
      </c>
      <c r="B120" s="10" t="s">
        <v>4</v>
      </c>
      <c r="C120" s="11" t="s">
        <v>274</v>
      </c>
      <c r="D120" s="7">
        <v>125364</v>
      </c>
      <c r="E120" s="7">
        <v>100918.5</v>
      </c>
      <c r="F120" s="7">
        <f aca="true" t="shared" si="7" ref="F120:F125">D120-E120</f>
        <v>24445.5</v>
      </c>
      <c r="G120" s="12">
        <f t="shared" si="5"/>
        <v>80.50038288503877</v>
      </c>
    </row>
    <row r="121" spans="1:7" ht="25.5">
      <c r="A121" s="9" t="s">
        <v>99</v>
      </c>
      <c r="B121" s="10" t="s">
        <v>4</v>
      </c>
      <c r="C121" s="11" t="s">
        <v>304</v>
      </c>
      <c r="D121" s="7">
        <v>37860</v>
      </c>
      <c r="E121" s="7">
        <v>28061.39</v>
      </c>
      <c r="F121" s="7">
        <f t="shared" si="7"/>
        <v>9798.61</v>
      </c>
      <c r="G121" s="12">
        <f t="shared" si="5"/>
        <v>74.1188325409403</v>
      </c>
    </row>
    <row r="122" spans="1:7" ht="25.5">
      <c r="A122" s="9" t="s">
        <v>99</v>
      </c>
      <c r="B122" s="10"/>
      <c r="C122" s="11" t="s">
        <v>275</v>
      </c>
      <c r="D122" s="7">
        <v>994</v>
      </c>
      <c r="E122" s="7">
        <v>994</v>
      </c>
      <c r="F122" s="7">
        <f t="shared" si="7"/>
        <v>0</v>
      </c>
      <c r="G122" s="12"/>
    </row>
    <row r="123" spans="1:7" ht="25.5">
      <c r="A123" s="9" t="s">
        <v>99</v>
      </c>
      <c r="B123" s="10" t="s">
        <v>4</v>
      </c>
      <c r="C123" s="11" t="s">
        <v>276</v>
      </c>
      <c r="D123" s="7">
        <v>3240</v>
      </c>
      <c r="E123" s="7">
        <v>3170</v>
      </c>
      <c r="F123" s="7">
        <f t="shared" si="7"/>
        <v>70</v>
      </c>
      <c r="G123" s="8"/>
    </row>
    <row r="124" spans="1:7" ht="25.5">
      <c r="A124" s="9" t="s">
        <v>99</v>
      </c>
      <c r="B124" s="10"/>
      <c r="C124" s="11" t="s">
        <v>273</v>
      </c>
      <c r="D124" s="7">
        <v>9000</v>
      </c>
      <c r="E124" s="7">
        <v>9000</v>
      </c>
      <c r="F124" s="7">
        <f t="shared" si="7"/>
        <v>0</v>
      </c>
      <c r="G124" s="8"/>
    </row>
    <row r="125" spans="1:7" ht="25.5">
      <c r="A125" s="9" t="s">
        <v>99</v>
      </c>
      <c r="B125" s="10" t="s">
        <v>4</v>
      </c>
      <c r="C125" s="11" t="s">
        <v>272</v>
      </c>
      <c r="D125" s="7">
        <v>2700</v>
      </c>
      <c r="E125" s="7">
        <v>2700</v>
      </c>
      <c r="F125" s="7">
        <f t="shared" si="7"/>
        <v>0</v>
      </c>
      <c r="G125" s="8">
        <f>E125/D125*100</f>
        <v>100</v>
      </c>
    </row>
    <row r="126" spans="1:7" ht="12.75">
      <c r="A126" s="9"/>
      <c r="B126" s="10"/>
      <c r="C126" s="11"/>
      <c r="D126" s="7"/>
      <c r="E126" s="7"/>
      <c r="F126" s="7"/>
      <c r="G126" s="8"/>
    </row>
    <row r="127" spans="1:7" ht="12.75" hidden="1">
      <c r="A127" s="9"/>
      <c r="B127" s="10"/>
      <c r="C127" s="13"/>
      <c r="D127" s="7"/>
      <c r="E127" s="7"/>
      <c r="F127" s="7"/>
      <c r="G127" s="8"/>
    </row>
    <row r="128" spans="1:7" ht="12.75" hidden="1">
      <c r="A128" s="9"/>
      <c r="B128" s="10"/>
      <c r="C128" s="13"/>
      <c r="D128" s="7"/>
      <c r="E128" s="7"/>
      <c r="F128" s="7"/>
      <c r="G128" s="8"/>
    </row>
    <row r="129" spans="1:7" ht="12.75" hidden="1">
      <c r="A129" s="9"/>
      <c r="B129" s="10"/>
      <c r="C129" s="13"/>
      <c r="D129" s="7"/>
      <c r="E129" s="7"/>
      <c r="F129" s="7"/>
      <c r="G129" s="8"/>
    </row>
    <row r="130" spans="1:7" ht="12.75" hidden="1">
      <c r="A130" s="9"/>
      <c r="B130" s="10"/>
      <c r="C130" s="13"/>
      <c r="D130" s="7"/>
      <c r="E130" s="7"/>
      <c r="F130" s="7"/>
      <c r="G130" s="8"/>
    </row>
    <row r="131" spans="1:7" ht="12.75" hidden="1">
      <c r="A131" s="9"/>
      <c r="B131" s="10"/>
      <c r="C131" s="13"/>
      <c r="D131" s="7"/>
      <c r="E131" s="7"/>
      <c r="F131" s="7"/>
      <c r="G131" s="8"/>
    </row>
    <row r="132" spans="1:7" ht="12.75">
      <c r="A132" s="9"/>
      <c r="B132" s="10"/>
      <c r="C132" s="11"/>
      <c r="D132" s="7"/>
      <c r="E132" s="7"/>
      <c r="F132" s="7"/>
      <c r="G132" s="8"/>
    </row>
    <row r="133" spans="1:7" ht="31.5" customHeight="1">
      <c r="A133" s="9" t="s">
        <v>281</v>
      </c>
      <c r="B133" s="10" t="s">
        <v>4</v>
      </c>
      <c r="C133" s="16" t="s">
        <v>277</v>
      </c>
      <c r="D133" s="6">
        <f aca="true" t="shared" si="8" ref="D133:E135">D134</f>
        <v>22000</v>
      </c>
      <c r="E133" s="6">
        <f t="shared" si="8"/>
        <v>22000</v>
      </c>
      <c r="F133" s="7">
        <f>D133-E133</f>
        <v>0</v>
      </c>
      <c r="G133" s="8">
        <f>E133/D133*100</f>
        <v>100</v>
      </c>
    </row>
    <row r="134" spans="1:7" ht="30" customHeight="1">
      <c r="A134" s="9" t="s">
        <v>282</v>
      </c>
      <c r="B134" s="10" t="s">
        <v>4</v>
      </c>
      <c r="C134" s="11" t="s">
        <v>278</v>
      </c>
      <c r="D134" s="7">
        <f t="shared" si="8"/>
        <v>22000</v>
      </c>
      <c r="E134" s="7">
        <f t="shared" si="8"/>
        <v>22000</v>
      </c>
      <c r="F134" s="7">
        <f>D134-E134</f>
        <v>0</v>
      </c>
      <c r="G134" s="8">
        <f>E134/D134*100</f>
        <v>100</v>
      </c>
    </row>
    <row r="135" spans="1:7" ht="28.5" customHeight="1">
      <c r="A135" s="9" t="s">
        <v>283</v>
      </c>
      <c r="B135" s="10" t="s">
        <v>4</v>
      </c>
      <c r="C135" s="11" t="s">
        <v>279</v>
      </c>
      <c r="D135" s="7">
        <f t="shared" si="8"/>
        <v>22000</v>
      </c>
      <c r="E135" s="7">
        <f t="shared" si="8"/>
        <v>22000</v>
      </c>
      <c r="F135" s="7">
        <f>D135-E135</f>
        <v>0</v>
      </c>
      <c r="G135" s="8">
        <f>E135/D135*100</f>
        <v>100</v>
      </c>
    </row>
    <row r="136" spans="1:7" ht="28.5" customHeight="1">
      <c r="A136" s="9" t="s">
        <v>99</v>
      </c>
      <c r="B136" s="10" t="s">
        <v>4</v>
      </c>
      <c r="C136" s="11" t="s">
        <v>280</v>
      </c>
      <c r="D136" s="7">
        <v>22000</v>
      </c>
      <c r="E136" s="7">
        <v>22000</v>
      </c>
      <c r="F136" s="7">
        <f>D136-E136</f>
        <v>0</v>
      </c>
      <c r="G136" s="8">
        <f aca="true" t="shared" si="9" ref="G136:G143">E136/D136*100</f>
        <v>100</v>
      </c>
    </row>
    <row r="137" spans="1:7" ht="12.75" hidden="1">
      <c r="A137" s="9" t="s">
        <v>119</v>
      </c>
      <c r="B137" s="10" t="s">
        <v>4</v>
      </c>
      <c r="C137" s="11" t="s">
        <v>120</v>
      </c>
      <c r="D137" s="7"/>
      <c r="E137" s="7"/>
      <c r="F137" s="7">
        <f aca="true" t="shared" si="10" ref="F137:F143">D137-E137</f>
        <v>0</v>
      </c>
      <c r="G137" s="8" t="e">
        <f t="shared" si="9"/>
        <v>#DIV/0!</v>
      </c>
    </row>
    <row r="138" spans="1:7" ht="25.5" hidden="1">
      <c r="A138" s="9" t="s">
        <v>121</v>
      </c>
      <c r="B138" s="10" t="s">
        <v>4</v>
      </c>
      <c r="C138" s="11" t="s">
        <v>122</v>
      </c>
      <c r="D138" s="7"/>
      <c r="E138" s="7"/>
      <c r="F138" s="7">
        <f t="shared" si="10"/>
        <v>0</v>
      </c>
      <c r="G138" s="8" t="e">
        <f t="shared" si="9"/>
        <v>#DIV/0!</v>
      </c>
    </row>
    <row r="139" spans="1:7" ht="12.75" hidden="1">
      <c r="A139" s="9" t="s">
        <v>123</v>
      </c>
      <c r="B139" s="10" t="s">
        <v>4</v>
      </c>
      <c r="C139" s="11" t="s">
        <v>124</v>
      </c>
      <c r="D139" s="7"/>
      <c r="E139" s="7"/>
      <c r="F139" s="7">
        <f t="shared" si="10"/>
        <v>0</v>
      </c>
      <c r="G139" s="8" t="e">
        <f t="shared" si="9"/>
        <v>#DIV/0!</v>
      </c>
    </row>
    <row r="140" spans="1:7" ht="25.5" hidden="1">
      <c r="A140" s="9" t="s">
        <v>125</v>
      </c>
      <c r="B140" s="10" t="s">
        <v>4</v>
      </c>
      <c r="C140" s="11" t="s">
        <v>126</v>
      </c>
      <c r="D140" s="7"/>
      <c r="E140" s="7"/>
      <c r="F140" s="7">
        <f t="shared" si="10"/>
        <v>0</v>
      </c>
      <c r="G140" s="8" t="e">
        <f t="shared" si="9"/>
        <v>#DIV/0!</v>
      </c>
    </row>
    <row r="141" spans="1:7" ht="12.75">
      <c r="A141" s="3" t="s">
        <v>296</v>
      </c>
      <c r="B141" s="4"/>
      <c r="C141" s="20" t="s">
        <v>293</v>
      </c>
      <c r="D141" s="6">
        <f>D142+D143</f>
        <v>359940</v>
      </c>
      <c r="E141" s="6">
        <f>E142+E143</f>
        <v>359940</v>
      </c>
      <c r="F141" s="6">
        <f t="shared" si="10"/>
        <v>0</v>
      </c>
      <c r="G141" s="8">
        <f t="shared" si="9"/>
        <v>100</v>
      </c>
    </row>
    <row r="142" spans="1:7" ht="25.5">
      <c r="A142" s="9" t="s">
        <v>99</v>
      </c>
      <c r="B142" s="10"/>
      <c r="C142" s="11" t="s">
        <v>298</v>
      </c>
      <c r="D142" s="7">
        <v>163470</v>
      </c>
      <c r="E142" s="7">
        <v>163470</v>
      </c>
      <c r="F142" s="7">
        <f t="shared" si="10"/>
        <v>0</v>
      </c>
      <c r="G142" s="8">
        <f t="shared" si="9"/>
        <v>100</v>
      </c>
    </row>
    <row r="143" spans="1:7" ht="25.5">
      <c r="A143" s="9" t="s">
        <v>99</v>
      </c>
      <c r="B143" s="10"/>
      <c r="C143" s="11" t="s">
        <v>299</v>
      </c>
      <c r="D143" s="7">
        <v>196470</v>
      </c>
      <c r="E143" s="7">
        <v>196470</v>
      </c>
      <c r="F143" s="7">
        <f t="shared" si="10"/>
        <v>0</v>
      </c>
      <c r="G143" s="8">
        <f t="shared" si="9"/>
        <v>100</v>
      </c>
    </row>
    <row r="144" spans="1:7" ht="12.75">
      <c r="A144" s="9" t="s">
        <v>127</v>
      </c>
      <c r="B144" s="10" t="s">
        <v>4</v>
      </c>
      <c r="C144" s="16" t="s">
        <v>128</v>
      </c>
      <c r="D144" s="6">
        <f>D145</f>
        <v>381464</v>
      </c>
      <c r="E144" s="6">
        <f>E145</f>
        <v>249371.68</v>
      </c>
      <c r="F144" s="6">
        <f>F145</f>
        <v>132092.32</v>
      </c>
      <c r="G144" s="8">
        <f>E144/D144*100</f>
        <v>65.3722710399933</v>
      </c>
    </row>
    <row r="145" spans="1:7" ht="153">
      <c r="A145" s="9" t="s">
        <v>129</v>
      </c>
      <c r="B145" s="10" t="s">
        <v>4</v>
      </c>
      <c r="C145" s="11" t="s">
        <v>247</v>
      </c>
      <c r="D145" s="7">
        <f>D146</f>
        <v>381464</v>
      </c>
      <c r="E145" s="7">
        <f>E146</f>
        <v>249371.68</v>
      </c>
      <c r="F145" s="7">
        <f aca="true" t="shared" si="11" ref="F145:F150">D145-E145</f>
        <v>132092.32</v>
      </c>
      <c r="G145" s="8">
        <f aca="true" t="shared" si="12" ref="G145:G150">E145/D145*100</f>
        <v>65.3722710399933</v>
      </c>
    </row>
    <row r="146" spans="1:7" ht="25.5">
      <c r="A146" s="9" t="s">
        <v>96</v>
      </c>
      <c r="B146" s="10" t="s">
        <v>4</v>
      </c>
      <c r="C146" s="11" t="s">
        <v>248</v>
      </c>
      <c r="D146" s="7">
        <f>D147+D148+D149+D150</f>
        <v>381464</v>
      </c>
      <c r="E146" s="7">
        <f>E147+E148+E149+E150</f>
        <v>249371.68</v>
      </c>
      <c r="F146" s="7">
        <f t="shared" si="11"/>
        <v>132092.32</v>
      </c>
      <c r="G146" s="8">
        <f t="shared" si="12"/>
        <v>65.3722710399933</v>
      </c>
    </row>
    <row r="147" spans="1:7" ht="12.75">
      <c r="A147" s="9" t="s">
        <v>130</v>
      </c>
      <c r="B147" s="10"/>
      <c r="C147" s="11" t="s">
        <v>286</v>
      </c>
      <c r="D147" s="7">
        <v>150000</v>
      </c>
      <c r="E147" s="7">
        <v>150000</v>
      </c>
      <c r="F147" s="7">
        <f>D147-E147</f>
        <v>0</v>
      </c>
      <c r="G147" s="8">
        <f t="shared" si="12"/>
        <v>100</v>
      </c>
    </row>
    <row r="148" spans="1:7" ht="12.75">
      <c r="A148" s="9" t="s">
        <v>130</v>
      </c>
      <c r="B148" s="10"/>
      <c r="C148" s="11" t="s">
        <v>249</v>
      </c>
      <c r="D148" s="7">
        <v>1464</v>
      </c>
      <c r="E148" s="7"/>
      <c r="F148" s="7">
        <f>D148-E148</f>
        <v>1464</v>
      </c>
      <c r="G148" s="8">
        <f t="shared" si="12"/>
        <v>0</v>
      </c>
    </row>
    <row r="149" spans="1:7" ht="12.75">
      <c r="A149" s="9" t="s">
        <v>130</v>
      </c>
      <c r="B149" s="10" t="s">
        <v>4</v>
      </c>
      <c r="C149" s="11" t="s">
        <v>289</v>
      </c>
      <c r="D149" s="7">
        <v>99371.68</v>
      </c>
      <c r="E149" s="7">
        <v>99371.68</v>
      </c>
      <c r="F149" s="7">
        <f>D149-E149</f>
        <v>0</v>
      </c>
      <c r="G149" s="8">
        <f t="shared" si="12"/>
        <v>100</v>
      </c>
    </row>
    <row r="150" spans="1:7" ht="25.5">
      <c r="A150" s="9" t="s">
        <v>99</v>
      </c>
      <c r="B150" s="10"/>
      <c r="C150" s="11" t="s">
        <v>250</v>
      </c>
      <c r="D150" s="7">
        <v>130628.32</v>
      </c>
      <c r="E150" s="7"/>
      <c r="F150" s="7">
        <f t="shared" si="11"/>
        <v>130628.32</v>
      </c>
      <c r="G150" s="8">
        <f t="shared" si="12"/>
        <v>0</v>
      </c>
    </row>
    <row r="151" spans="1:7" ht="12.75">
      <c r="A151" s="9" t="s">
        <v>131</v>
      </c>
      <c r="B151" s="10" t="s">
        <v>4</v>
      </c>
      <c r="C151" s="11" t="s">
        <v>132</v>
      </c>
      <c r="D151" s="6">
        <f>D152</f>
        <v>0</v>
      </c>
      <c r="E151" s="6">
        <f>E152</f>
        <v>0</v>
      </c>
      <c r="F151" s="7">
        <f>D151-E151</f>
        <v>0</v>
      </c>
      <c r="G151" s="8"/>
    </row>
    <row r="152" spans="1:7" ht="12.75">
      <c r="A152" s="9" t="s">
        <v>133</v>
      </c>
      <c r="B152" s="10" t="s">
        <v>4</v>
      </c>
      <c r="C152" s="11" t="s">
        <v>134</v>
      </c>
      <c r="D152" s="7">
        <f>D153</f>
        <v>0</v>
      </c>
      <c r="E152" s="7">
        <f>E153</f>
        <v>0</v>
      </c>
      <c r="F152" s="7">
        <f>D152-E152</f>
        <v>0</v>
      </c>
      <c r="G152" s="8"/>
    </row>
    <row r="153" spans="1:7" ht="25.5">
      <c r="A153" s="9" t="s">
        <v>96</v>
      </c>
      <c r="B153" s="10" t="s">
        <v>4</v>
      </c>
      <c r="C153" s="11" t="s">
        <v>135</v>
      </c>
      <c r="D153" s="7">
        <f>D154+D155+D156</f>
        <v>0</v>
      </c>
      <c r="E153" s="7">
        <f>E154+E155+E156</f>
        <v>0</v>
      </c>
      <c r="F153" s="7">
        <f>D153-E153</f>
        <v>0</v>
      </c>
      <c r="G153" s="8"/>
    </row>
    <row r="154" spans="1:7" ht="12.75">
      <c r="A154" s="9" t="s">
        <v>136</v>
      </c>
      <c r="B154" s="10" t="s">
        <v>4</v>
      </c>
      <c r="C154" s="11" t="s">
        <v>137</v>
      </c>
      <c r="D154" s="7"/>
      <c r="E154" s="7"/>
      <c r="F154" s="7"/>
      <c r="G154" s="8"/>
    </row>
    <row r="155" spans="1:7" ht="25.5">
      <c r="A155" s="9" t="s">
        <v>99</v>
      </c>
      <c r="B155" s="10" t="s">
        <v>4</v>
      </c>
      <c r="C155" s="13" t="s">
        <v>138</v>
      </c>
      <c r="D155" s="7"/>
      <c r="E155" s="7"/>
      <c r="F155" s="7"/>
      <c r="G155" s="8"/>
    </row>
    <row r="156" spans="1:7" ht="25.5">
      <c r="A156" s="9" t="s">
        <v>99</v>
      </c>
      <c r="B156" s="10" t="s">
        <v>4</v>
      </c>
      <c r="C156" s="13" t="s">
        <v>139</v>
      </c>
      <c r="D156" s="7"/>
      <c r="E156" s="7"/>
      <c r="F156" s="7"/>
      <c r="G156" s="8"/>
    </row>
    <row r="157" spans="1:7" ht="12.75" hidden="1">
      <c r="A157" s="9" t="s">
        <v>140</v>
      </c>
      <c r="B157" s="10" t="s">
        <v>4</v>
      </c>
      <c r="C157" s="11" t="s">
        <v>141</v>
      </c>
      <c r="D157" s="7"/>
      <c r="E157" s="7"/>
      <c r="F157" s="7"/>
      <c r="G157" s="8"/>
    </row>
    <row r="158" spans="1:7" ht="38.25" hidden="1">
      <c r="A158" s="9" t="s">
        <v>142</v>
      </c>
      <c r="B158" s="10" t="s">
        <v>4</v>
      </c>
      <c r="C158" s="11" t="s">
        <v>143</v>
      </c>
      <c r="D158" s="7"/>
      <c r="E158" s="7"/>
      <c r="F158" s="7"/>
      <c r="G158" s="8"/>
    </row>
    <row r="159" spans="1:7" ht="25.5" hidden="1">
      <c r="A159" s="9" t="s">
        <v>96</v>
      </c>
      <c r="B159" s="10" t="s">
        <v>4</v>
      </c>
      <c r="C159" s="11" t="s">
        <v>144</v>
      </c>
      <c r="D159" s="7"/>
      <c r="E159" s="7"/>
      <c r="F159" s="7"/>
      <c r="G159" s="8"/>
    </row>
    <row r="160" spans="1:7" ht="12.75" hidden="1">
      <c r="A160" s="9" t="s">
        <v>145</v>
      </c>
      <c r="B160" s="10" t="s">
        <v>4</v>
      </c>
      <c r="C160" s="11" t="s">
        <v>146</v>
      </c>
      <c r="D160" s="7"/>
      <c r="E160" s="7"/>
      <c r="F160" s="7"/>
      <c r="G160" s="8"/>
    </row>
    <row r="161" spans="1:7" ht="12.75" hidden="1">
      <c r="A161" s="9" t="s">
        <v>147</v>
      </c>
      <c r="B161" s="10" t="s">
        <v>4</v>
      </c>
      <c r="C161" s="11" t="s">
        <v>148</v>
      </c>
      <c r="D161" s="7"/>
      <c r="E161" s="7"/>
      <c r="F161" s="7"/>
      <c r="G161" s="8"/>
    </row>
    <row r="162" spans="1:7" ht="25.5" hidden="1">
      <c r="A162" s="9" t="s">
        <v>96</v>
      </c>
      <c r="B162" s="10" t="s">
        <v>4</v>
      </c>
      <c r="C162" s="11" t="s">
        <v>149</v>
      </c>
      <c r="D162" s="7"/>
      <c r="E162" s="7"/>
      <c r="F162" s="7"/>
      <c r="G162" s="8"/>
    </row>
    <row r="163" spans="1:7" ht="25.5" hidden="1">
      <c r="A163" s="9" t="s">
        <v>150</v>
      </c>
      <c r="B163" s="10" t="s">
        <v>4</v>
      </c>
      <c r="C163" s="11" t="s">
        <v>151</v>
      </c>
      <c r="D163" s="7"/>
      <c r="E163" s="7"/>
      <c r="F163" s="7"/>
      <c r="G163" s="8"/>
    </row>
    <row r="164" spans="1:7" ht="38.25" hidden="1">
      <c r="A164" s="9" t="s">
        <v>152</v>
      </c>
      <c r="B164" s="10" t="s">
        <v>4</v>
      </c>
      <c r="C164" s="11" t="s">
        <v>153</v>
      </c>
      <c r="D164" s="7"/>
      <c r="E164" s="7"/>
      <c r="F164" s="7"/>
      <c r="G164" s="8"/>
    </row>
    <row r="165" spans="1:7" ht="12.75" hidden="1">
      <c r="A165" s="9" t="s">
        <v>123</v>
      </c>
      <c r="B165" s="10" t="s">
        <v>4</v>
      </c>
      <c r="C165" s="11" t="s">
        <v>154</v>
      </c>
      <c r="D165" s="7"/>
      <c r="E165" s="7"/>
      <c r="F165" s="7"/>
      <c r="G165" s="8"/>
    </row>
    <row r="166" spans="1:7" ht="38.25" hidden="1">
      <c r="A166" s="9" t="s">
        <v>155</v>
      </c>
      <c r="B166" s="10" t="s">
        <v>4</v>
      </c>
      <c r="C166" s="11" t="s">
        <v>156</v>
      </c>
      <c r="D166" s="7"/>
      <c r="E166" s="7"/>
      <c r="F166" s="7"/>
      <c r="G166" s="8"/>
    </row>
    <row r="167" spans="1:7" ht="25.5" hidden="1">
      <c r="A167" s="9" t="s">
        <v>99</v>
      </c>
      <c r="B167" s="10" t="s">
        <v>4</v>
      </c>
      <c r="C167" s="11" t="s">
        <v>157</v>
      </c>
      <c r="D167" s="7"/>
      <c r="E167" s="7"/>
      <c r="F167" s="7"/>
      <c r="G167" s="8"/>
    </row>
    <row r="168" spans="1:7" ht="12.75">
      <c r="A168" s="9" t="s">
        <v>158</v>
      </c>
      <c r="B168" s="10" t="s">
        <v>4</v>
      </c>
      <c r="C168" s="11" t="s">
        <v>159</v>
      </c>
      <c r="D168" s="7"/>
      <c r="E168" s="7"/>
      <c r="F168" s="7"/>
      <c r="G168" s="8"/>
    </row>
    <row r="169" spans="1:7" ht="51">
      <c r="A169" s="9" t="s">
        <v>160</v>
      </c>
      <c r="B169" s="10" t="s">
        <v>4</v>
      </c>
      <c r="C169" s="11" t="s">
        <v>161</v>
      </c>
      <c r="D169" s="7"/>
      <c r="E169" s="7"/>
      <c r="F169" s="7"/>
      <c r="G169" s="8"/>
    </row>
    <row r="170" spans="1:7" ht="12.75">
      <c r="A170" s="9" t="s">
        <v>162</v>
      </c>
      <c r="B170" s="10" t="s">
        <v>4</v>
      </c>
      <c r="C170" s="11" t="s">
        <v>163</v>
      </c>
      <c r="D170" s="7"/>
      <c r="E170" s="7"/>
      <c r="F170" s="7"/>
      <c r="G170" s="8"/>
    </row>
    <row r="171" spans="1:7" ht="12.75">
      <c r="A171" s="9" t="s">
        <v>164</v>
      </c>
      <c r="B171" s="10" t="s">
        <v>4</v>
      </c>
      <c r="C171" s="11" t="s">
        <v>165</v>
      </c>
      <c r="D171" s="7"/>
      <c r="E171" s="7"/>
      <c r="F171" s="7"/>
      <c r="G171" s="8"/>
    </row>
    <row r="172" spans="1:7" ht="12.75">
      <c r="A172" s="9" t="s">
        <v>166</v>
      </c>
      <c r="B172" s="10" t="s">
        <v>4</v>
      </c>
      <c r="C172" s="11" t="s">
        <v>167</v>
      </c>
      <c r="D172" s="7"/>
      <c r="E172" s="7"/>
      <c r="F172" s="7"/>
      <c r="G172" s="8"/>
    </row>
    <row r="173" spans="1:7" ht="25.5">
      <c r="A173" s="9" t="s">
        <v>96</v>
      </c>
      <c r="B173" s="10" t="s">
        <v>4</v>
      </c>
      <c r="C173" s="11" t="s">
        <v>168</v>
      </c>
      <c r="D173" s="7"/>
      <c r="E173" s="7"/>
      <c r="F173" s="7"/>
      <c r="G173" s="8"/>
    </row>
    <row r="174" spans="1:7" ht="12.75">
      <c r="A174" s="9" t="s">
        <v>130</v>
      </c>
      <c r="B174" s="10" t="s">
        <v>4</v>
      </c>
      <c r="C174" s="11" t="s">
        <v>169</v>
      </c>
      <c r="D174" s="7"/>
      <c r="E174" s="7"/>
      <c r="F174" s="7"/>
      <c r="G174" s="8"/>
    </row>
    <row r="175" spans="1:7" ht="25.5">
      <c r="A175" s="9" t="s">
        <v>99</v>
      </c>
      <c r="B175" s="10" t="s">
        <v>4</v>
      </c>
      <c r="C175" s="11" t="s">
        <v>170</v>
      </c>
      <c r="D175" s="7"/>
      <c r="E175" s="7"/>
      <c r="F175" s="7"/>
      <c r="G175" s="8"/>
    </row>
    <row r="176" spans="1:7" ht="12.75">
      <c r="A176" s="9" t="s">
        <v>171</v>
      </c>
      <c r="B176" s="10" t="s">
        <v>4</v>
      </c>
      <c r="C176" s="16" t="s">
        <v>172</v>
      </c>
      <c r="D176" s="6">
        <f>D177+D184+D190+D194+D197</f>
        <v>743904</v>
      </c>
      <c r="E176" s="6">
        <f>E177+E184+E190+E194+E197</f>
        <v>444888.88</v>
      </c>
      <c r="F176" s="6">
        <f>F177+F184+F190+F194+F197</f>
        <v>299015.12</v>
      </c>
      <c r="G176" s="8">
        <f>E176/D176*100</f>
        <v>59.804609196885615</v>
      </c>
    </row>
    <row r="177" spans="1:7" ht="12.75">
      <c r="A177" s="9" t="s">
        <v>173</v>
      </c>
      <c r="B177" s="10" t="s">
        <v>4</v>
      </c>
      <c r="C177" s="16" t="s">
        <v>251</v>
      </c>
      <c r="D177" s="6">
        <f>D178</f>
        <v>316924</v>
      </c>
      <c r="E177" s="6">
        <f>E178</f>
        <v>117908.88</v>
      </c>
      <c r="F177" s="6">
        <f>D177-E177</f>
        <v>199015.12</v>
      </c>
      <c r="G177" s="8">
        <f>E177/D177*100</f>
        <v>37.20414989082556</v>
      </c>
    </row>
    <row r="178" spans="1:7" ht="25.5">
      <c r="A178" s="9" t="s">
        <v>96</v>
      </c>
      <c r="B178" s="10" t="s">
        <v>4</v>
      </c>
      <c r="C178" s="11" t="s">
        <v>252</v>
      </c>
      <c r="D178" s="7">
        <f>D179+D180+D181+D182+D183</f>
        <v>316924</v>
      </c>
      <c r="E178" s="7">
        <f>E179+E180+E181+E182+E183</f>
        <v>117908.88</v>
      </c>
      <c r="F178" s="7">
        <f>D178-E178</f>
        <v>199015.12</v>
      </c>
      <c r="G178" s="8">
        <f>E178/D178*100</f>
        <v>37.20414989082556</v>
      </c>
    </row>
    <row r="179" spans="1:7" ht="12.75">
      <c r="A179" s="9" t="s">
        <v>174</v>
      </c>
      <c r="B179" s="10" t="s">
        <v>4</v>
      </c>
      <c r="C179" s="11" t="s">
        <v>253</v>
      </c>
      <c r="D179" s="7">
        <v>129924</v>
      </c>
      <c r="E179" s="7">
        <v>34095.04</v>
      </c>
      <c r="F179" s="7">
        <f>D179-E179</f>
        <v>95828.95999999999</v>
      </c>
      <c r="G179" s="8"/>
    </row>
    <row r="180" spans="1:7" ht="12.75">
      <c r="A180" s="9" t="s">
        <v>174</v>
      </c>
      <c r="B180" s="10" t="s">
        <v>4</v>
      </c>
      <c r="C180" s="11" t="s">
        <v>303</v>
      </c>
      <c r="D180" s="7">
        <v>187000</v>
      </c>
      <c r="E180" s="7">
        <v>83813.84</v>
      </c>
      <c r="F180" s="7">
        <f>D180-E180</f>
        <v>103186.16</v>
      </c>
      <c r="G180" s="8"/>
    </row>
    <row r="181" spans="1:7" ht="25.5">
      <c r="A181" s="9" t="s">
        <v>99</v>
      </c>
      <c r="B181" s="10" t="s">
        <v>4</v>
      </c>
      <c r="C181" s="13" t="s">
        <v>175</v>
      </c>
      <c r="D181" s="7"/>
      <c r="E181" s="7"/>
      <c r="F181" s="7"/>
      <c r="G181" s="8"/>
    </row>
    <row r="182" spans="1:7" ht="25.5">
      <c r="A182" s="9" t="s">
        <v>99</v>
      </c>
      <c r="B182" s="10" t="s">
        <v>4</v>
      </c>
      <c r="C182" s="13" t="s">
        <v>176</v>
      </c>
      <c r="D182" s="7"/>
      <c r="E182" s="7"/>
      <c r="F182" s="7"/>
      <c r="G182" s="8"/>
    </row>
    <row r="183" spans="1:7" ht="25.5">
      <c r="A183" s="9" t="s">
        <v>99</v>
      </c>
      <c r="B183" s="10" t="s">
        <v>4</v>
      </c>
      <c r="C183" s="13" t="s">
        <v>177</v>
      </c>
      <c r="D183" s="7"/>
      <c r="E183" s="7"/>
      <c r="F183" s="7"/>
      <c r="G183" s="8"/>
    </row>
    <row r="184" spans="1:7" ht="38.25" hidden="1">
      <c r="A184" s="9" t="s">
        <v>178</v>
      </c>
      <c r="B184" s="10" t="s">
        <v>4</v>
      </c>
      <c r="C184" s="16" t="s">
        <v>179</v>
      </c>
      <c r="D184" s="6">
        <f>D185</f>
        <v>0</v>
      </c>
      <c r="E184" s="6">
        <f>E185</f>
        <v>0</v>
      </c>
      <c r="F184" s="6">
        <f>D184-E184</f>
        <v>0</v>
      </c>
      <c r="G184" s="8"/>
    </row>
    <row r="185" spans="1:7" ht="25.5" hidden="1">
      <c r="A185" s="9" t="s">
        <v>96</v>
      </c>
      <c r="B185" s="10" t="s">
        <v>4</v>
      </c>
      <c r="C185" s="11" t="s">
        <v>180</v>
      </c>
      <c r="D185" s="7">
        <f>D186+D187+D188+D189</f>
        <v>0</v>
      </c>
      <c r="E185" s="7">
        <f>E186+E187+E188+E189</f>
        <v>0</v>
      </c>
      <c r="F185" s="7">
        <f>D185-E185</f>
        <v>0</v>
      </c>
      <c r="G185" s="8"/>
    </row>
    <row r="186" spans="1:7" ht="25.5" hidden="1">
      <c r="A186" s="9" t="s">
        <v>181</v>
      </c>
      <c r="B186" s="10" t="s">
        <v>4</v>
      </c>
      <c r="C186" s="11" t="s">
        <v>182</v>
      </c>
      <c r="D186" s="7"/>
      <c r="E186" s="7"/>
      <c r="F186" s="7"/>
      <c r="G186" s="8"/>
    </row>
    <row r="187" spans="1:7" ht="25.5" hidden="1">
      <c r="A187" s="9" t="s">
        <v>99</v>
      </c>
      <c r="B187" s="10" t="s">
        <v>4</v>
      </c>
      <c r="C187" s="11" t="s">
        <v>183</v>
      </c>
      <c r="D187" s="7"/>
      <c r="E187" s="7"/>
      <c r="F187" s="7"/>
      <c r="G187" s="8">
        <v>100</v>
      </c>
    </row>
    <row r="188" spans="1:7" ht="25.5" hidden="1">
      <c r="A188" s="9" t="s">
        <v>99</v>
      </c>
      <c r="B188" s="10" t="s">
        <v>4</v>
      </c>
      <c r="C188" s="11" t="s">
        <v>184</v>
      </c>
      <c r="D188" s="7"/>
      <c r="E188" s="7"/>
      <c r="F188" s="7"/>
      <c r="G188" s="8"/>
    </row>
    <row r="189" spans="1:7" ht="25.5" hidden="1">
      <c r="A189" s="9" t="s">
        <v>99</v>
      </c>
      <c r="B189" s="10" t="s">
        <v>4</v>
      </c>
      <c r="C189" s="11" t="s">
        <v>185</v>
      </c>
      <c r="D189" s="7"/>
      <c r="E189" s="7"/>
      <c r="F189" s="7"/>
      <c r="G189" s="8"/>
    </row>
    <row r="190" spans="1:7" ht="12.75" hidden="1">
      <c r="A190" s="9" t="s">
        <v>186</v>
      </c>
      <c r="B190" s="10" t="s">
        <v>4</v>
      </c>
      <c r="C190" s="16" t="s">
        <v>187</v>
      </c>
      <c r="D190" s="6">
        <f>D191</f>
        <v>0</v>
      </c>
      <c r="E190" s="6">
        <f>E191</f>
        <v>0</v>
      </c>
      <c r="F190" s="6">
        <f>F191</f>
        <v>0</v>
      </c>
      <c r="G190" s="8"/>
    </row>
    <row r="191" spans="1:7" ht="25.5" hidden="1">
      <c r="A191" s="9" t="s">
        <v>96</v>
      </c>
      <c r="B191" s="10" t="s">
        <v>4</v>
      </c>
      <c r="C191" s="11" t="s">
        <v>188</v>
      </c>
      <c r="D191" s="15">
        <f>D192+D193</f>
        <v>0</v>
      </c>
      <c r="E191" s="15">
        <f>E192+E193</f>
        <v>0</v>
      </c>
      <c r="F191" s="15">
        <f>F192+F193</f>
        <v>0</v>
      </c>
      <c r="G191" s="8"/>
    </row>
    <row r="192" spans="1:7" ht="12.75" hidden="1">
      <c r="A192" s="9" t="s">
        <v>136</v>
      </c>
      <c r="B192" s="10" t="s">
        <v>4</v>
      </c>
      <c r="C192" s="11" t="s">
        <v>189</v>
      </c>
      <c r="D192" s="7"/>
      <c r="E192" s="7"/>
      <c r="F192" s="7"/>
      <c r="G192" s="8"/>
    </row>
    <row r="193" spans="1:7" ht="25.5" hidden="1">
      <c r="A193" s="9" t="s">
        <v>99</v>
      </c>
      <c r="B193" s="10" t="s">
        <v>4</v>
      </c>
      <c r="C193" s="11" t="s">
        <v>190</v>
      </c>
      <c r="D193" s="7"/>
      <c r="E193" s="7"/>
      <c r="F193" s="7"/>
      <c r="G193" s="8"/>
    </row>
    <row r="194" spans="1:7" ht="12.75" hidden="1">
      <c r="A194" s="9" t="s">
        <v>191</v>
      </c>
      <c r="B194" s="10" t="s">
        <v>4</v>
      </c>
      <c r="C194" s="16" t="s">
        <v>192</v>
      </c>
      <c r="D194" s="6">
        <f aca="true" t="shared" si="13" ref="D194:F195">D195</f>
        <v>0</v>
      </c>
      <c r="E194" s="6">
        <f t="shared" si="13"/>
        <v>0</v>
      </c>
      <c r="F194" s="6">
        <f t="shared" si="13"/>
        <v>0</v>
      </c>
      <c r="G194" s="8"/>
    </row>
    <row r="195" spans="1:7" ht="25.5" hidden="1">
      <c r="A195" s="9" t="s">
        <v>96</v>
      </c>
      <c r="B195" s="10" t="s">
        <v>4</v>
      </c>
      <c r="C195" s="11" t="s">
        <v>193</v>
      </c>
      <c r="D195" s="7">
        <f t="shared" si="13"/>
        <v>0</v>
      </c>
      <c r="E195" s="7">
        <f t="shared" si="13"/>
        <v>0</v>
      </c>
      <c r="F195" s="7">
        <f t="shared" si="13"/>
        <v>0</v>
      </c>
      <c r="G195" s="8"/>
    </row>
    <row r="196" spans="1:7" ht="25.5" hidden="1">
      <c r="A196" s="9" t="s">
        <v>194</v>
      </c>
      <c r="B196" s="10" t="s">
        <v>4</v>
      </c>
      <c r="C196" s="11" t="s">
        <v>195</v>
      </c>
      <c r="D196" s="7"/>
      <c r="E196" s="7"/>
      <c r="F196" s="7"/>
      <c r="G196" s="8"/>
    </row>
    <row r="197" spans="1:7" ht="25.5">
      <c r="A197" s="3" t="s">
        <v>196</v>
      </c>
      <c r="B197" s="4" t="s">
        <v>4</v>
      </c>
      <c r="C197" s="16" t="s">
        <v>197</v>
      </c>
      <c r="D197" s="6">
        <f>D198</f>
        <v>426980</v>
      </c>
      <c r="E197" s="6">
        <f>E198</f>
        <v>326980</v>
      </c>
      <c r="F197" s="6">
        <f>D197-E197</f>
        <v>100000</v>
      </c>
      <c r="G197" s="8">
        <f>E197/D197*100</f>
        <v>76.5796992833388</v>
      </c>
    </row>
    <row r="198" spans="1:7" ht="25.5">
      <c r="A198" s="9" t="s">
        <v>96</v>
      </c>
      <c r="B198" s="10" t="s">
        <v>4</v>
      </c>
      <c r="C198" s="11" t="s">
        <v>252</v>
      </c>
      <c r="D198" s="6">
        <f>D199+D200+D201+D202+D203+D204+D205+D206</f>
        <v>426980</v>
      </c>
      <c r="E198" s="6">
        <f>E199+E200+E201+E202+E203+E204+E205+E206+E207+E208+E209+E210+E211+E212+E213</f>
        <v>326980</v>
      </c>
      <c r="F198" s="6">
        <f>D198-E198</f>
        <v>100000</v>
      </c>
      <c r="G198" s="8">
        <f>E198/D198*100</f>
        <v>76.5796992833388</v>
      </c>
    </row>
    <row r="199" spans="1:7" ht="12.75">
      <c r="A199" s="9" t="s">
        <v>117</v>
      </c>
      <c r="B199" s="10" t="s">
        <v>4</v>
      </c>
      <c r="C199" s="11" t="s">
        <v>252</v>
      </c>
      <c r="D199" s="7"/>
      <c r="E199" s="7"/>
      <c r="F199" s="7"/>
      <c r="G199" s="8"/>
    </row>
    <row r="200" spans="1:7" ht="25.5">
      <c r="A200" s="9" t="s">
        <v>99</v>
      </c>
      <c r="B200" s="10" t="s">
        <v>4</v>
      </c>
      <c r="C200" s="13" t="s">
        <v>268</v>
      </c>
      <c r="D200" s="7">
        <v>70000</v>
      </c>
      <c r="E200" s="7">
        <v>40000</v>
      </c>
      <c r="F200" s="7">
        <f aca="true" t="shared" si="14" ref="F200:F262">D200-E200</f>
        <v>30000</v>
      </c>
      <c r="G200" s="8">
        <f aca="true" t="shared" si="15" ref="G200:G206">E200/D200*100</f>
        <v>57.14285714285714</v>
      </c>
    </row>
    <row r="201" spans="1:7" ht="25.5">
      <c r="A201" s="9" t="s">
        <v>99</v>
      </c>
      <c r="B201" s="10" t="s">
        <v>4</v>
      </c>
      <c r="C201" s="13" t="s">
        <v>271</v>
      </c>
      <c r="D201" s="7">
        <v>26980</v>
      </c>
      <c r="E201" s="7">
        <v>26980</v>
      </c>
      <c r="F201" s="7">
        <f t="shared" si="14"/>
        <v>0</v>
      </c>
      <c r="G201" s="8">
        <f t="shared" si="15"/>
        <v>100</v>
      </c>
    </row>
    <row r="202" spans="1:7" ht="25.5">
      <c r="A202" s="9" t="s">
        <v>99</v>
      </c>
      <c r="B202" s="10" t="s">
        <v>4</v>
      </c>
      <c r="C202" s="13"/>
      <c r="D202" s="7"/>
      <c r="E202" s="7"/>
      <c r="F202" s="7"/>
      <c r="G202" s="8"/>
    </row>
    <row r="203" spans="1:7" ht="25.5">
      <c r="A203" s="9" t="s">
        <v>99</v>
      </c>
      <c r="B203" s="10" t="s">
        <v>4</v>
      </c>
      <c r="C203" s="13"/>
      <c r="D203" s="7"/>
      <c r="E203" s="7"/>
      <c r="F203" s="7"/>
      <c r="G203" s="8"/>
    </row>
    <row r="204" spans="1:7" ht="25.5">
      <c r="A204" s="9" t="s">
        <v>99</v>
      </c>
      <c r="B204" s="10" t="s">
        <v>4</v>
      </c>
      <c r="C204" s="13" t="s">
        <v>267</v>
      </c>
      <c r="D204" s="7">
        <v>30000</v>
      </c>
      <c r="E204" s="7"/>
      <c r="F204" s="7">
        <f t="shared" si="14"/>
        <v>30000</v>
      </c>
      <c r="G204" s="8">
        <f t="shared" si="15"/>
        <v>0</v>
      </c>
    </row>
    <row r="205" spans="1:7" ht="25.5">
      <c r="A205" s="9" t="s">
        <v>99</v>
      </c>
      <c r="B205" s="10"/>
      <c r="C205" s="13" t="s">
        <v>266</v>
      </c>
      <c r="D205" s="7">
        <v>240000</v>
      </c>
      <c r="E205" s="7">
        <v>200000</v>
      </c>
      <c r="F205" s="7">
        <f t="shared" si="14"/>
        <v>40000</v>
      </c>
      <c r="G205" s="8">
        <f t="shared" si="15"/>
        <v>83.33333333333334</v>
      </c>
    </row>
    <row r="206" spans="1:7" ht="25.5">
      <c r="A206" s="9" t="s">
        <v>99</v>
      </c>
      <c r="B206" s="10"/>
      <c r="C206" s="13" t="s">
        <v>254</v>
      </c>
      <c r="D206" s="7">
        <v>60000</v>
      </c>
      <c r="E206" s="7">
        <v>60000</v>
      </c>
      <c r="F206" s="7">
        <f t="shared" si="14"/>
        <v>0</v>
      </c>
      <c r="G206" s="8">
        <f t="shared" si="15"/>
        <v>100</v>
      </c>
    </row>
    <row r="207" spans="1:7" ht="12.75" hidden="1">
      <c r="A207" s="9"/>
      <c r="B207" s="10"/>
      <c r="C207" s="13"/>
      <c r="D207" s="7"/>
      <c r="E207" s="7"/>
      <c r="F207" s="7">
        <f t="shared" si="14"/>
        <v>0</v>
      </c>
      <c r="G207" s="8"/>
    </row>
    <row r="208" spans="1:7" ht="12.75" hidden="1">
      <c r="A208" s="9"/>
      <c r="B208" s="10"/>
      <c r="C208" s="13"/>
      <c r="D208" s="7"/>
      <c r="E208" s="7"/>
      <c r="F208" s="7">
        <f t="shared" si="14"/>
        <v>0</v>
      </c>
      <c r="G208" s="8"/>
    </row>
    <row r="209" spans="1:7" ht="12.75" hidden="1">
      <c r="A209" s="9"/>
      <c r="B209" s="10"/>
      <c r="C209" s="13"/>
      <c r="D209" s="7"/>
      <c r="E209" s="7"/>
      <c r="F209" s="7">
        <f t="shared" si="14"/>
        <v>0</v>
      </c>
      <c r="G209" s="8"/>
    </row>
    <row r="210" spans="1:7" ht="12.75" hidden="1">
      <c r="A210" s="9"/>
      <c r="B210" s="10"/>
      <c r="C210" s="13"/>
      <c r="D210" s="7"/>
      <c r="E210" s="7"/>
      <c r="F210" s="7">
        <f t="shared" si="14"/>
        <v>0</v>
      </c>
      <c r="G210" s="8"/>
    </row>
    <row r="211" spans="1:7" ht="12.75" hidden="1">
      <c r="A211" s="9"/>
      <c r="B211" s="10"/>
      <c r="C211" s="13"/>
      <c r="D211" s="7"/>
      <c r="E211" s="7"/>
      <c r="F211" s="7">
        <f t="shared" si="14"/>
        <v>0</v>
      </c>
      <c r="G211" s="8"/>
    </row>
    <row r="212" spans="1:7" ht="12.75" hidden="1">
      <c r="A212" s="9"/>
      <c r="B212" s="10"/>
      <c r="C212" s="13"/>
      <c r="D212" s="7"/>
      <c r="E212" s="7"/>
      <c r="F212" s="7">
        <f t="shared" si="14"/>
        <v>0</v>
      </c>
      <c r="G212" s="8"/>
    </row>
    <row r="213" spans="1:7" ht="12.75" hidden="1">
      <c r="A213" s="9"/>
      <c r="B213" s="10"/>
      <c r="C213" s="13"/>
      <c r="D213" s="7"/>
      <c r="E213" s="7"/>
      <c r="F213" s="7">
        <f t="shared" si="14"/>
        <v>0</v>
      </c>
      <c r="G213" s="8"/>
    </row>
    <row r="214" spans="1:7" ht="12.75" hidden="1">
      <c r="A214" s="9"/>
      <c r="B214" s="10"/>
      <c r="C214" s="11"/>
      <c r="D214" s="7"/>
      <c r="E214" s="7"/>
      <c r="F214" s="7">
        <f t="shared" si="14"/>
        <v>0</v>
      </c>
      <c r="G214" s="8"/>
    </row>
    <row r="215" spans="1:7" ht="12.75" hidden="1">
      <c r="A215" s="9"/>
      <c r="B215" s="10"/>
      <c r="C215" s="11"/>
      <c r="D215" s="7"/>
      <c r="E215" s="7"/>
      <c r="F215" s="7">
        <f t="shared" si="14"/>
        <v>0</v>
      </c>
      <c r="G215" s="8"/>
    </row>
    <row r="216" spans="1:7" ht="12.75" hidden="1">
      <c r="A216" s="9"/>
      <c r="B216" s="10"/>
      <c r="C216" s="11"/>
      <c r="D216" s="7"/>
      <c r="E216" s="7"/>
      <c r="F216" s="7">
        <f t="shared" si="14"/>
        <v>0</v>
      </c>
      <c r="G216" s="8"/>
    </row>
    <row r="217" spans="1:7" ht="12.75" hidden="1">
      <c r="A217" s="9"/>
      <c r="B217" s="10"/>
      <c r="C217" s="11"/>
      <c r="D217" s="7"/>
      <c r="E217" s="7"/>
      <c r="F217" s="7">
        <f t="shared" si="14"/>
        <v>0</v>
      </c>
      <c r="G217" s="8"/>
    </row>
    <row r="218" spans="1:7" ht="12.75" hidden="1">
      <c r="A218" s="9"/>
      <c r="B218" s="10"/>
      <c r="C218" s="13"/>
      <c r="D218" s="7"/>
      <c r="E218" s="7"/>
      <c r="F218" s="7">
        <f t="shared" si="14"/>
        <v>0</v>
      </c>
      <c r="G218" s="8"/>
    </row>
    <row r="219" spans="1:7" ht="12.75" hidden="1">
      <c r="A219" s="9"/>
      <c r="B219" s="10"/>
      <c r="C219" s="13"/>
      <c r="D219" s="7"/>
      <c r="E219" s="7"/>
      <c r="F219" s="7">
        <f t="shared" si="14"/>
        <v>0</v>
      </c>
      <c r="G219" s="8"/>
    </row>
    <row r="220" spans="1:7" ht="12.75" hidden="1">
      <c r="A220" s="9"/>
      <c r="B220" s="10"/>
      <c r="C220" s="13"/>
      <c r="D220" s="7"/>
      <c r="E220" s="7"/>
      <c r="F220" s="7">
        <f t="shared" si="14"/>
        <v>0</v>
      </c>
      <c r="G220" s="8"/>
    </row>
    <row r="221" spans="1:7" ht="12.75" hidden="1">
      <c r="A221" s="9"/>
      <c r="B221" s="10"/>
      <c r="C221" s="13"/>
      <c r="D221" s="7"/>
      <c r="E221" s="7"/>
      <c r="F221" s="7">
        <f t="shared" si="14"/>
        <v>0</v>
      </c>
      <c r="G221" s="8"/>
    </row>
    <row r="222" spans="1:7" ht="12.75" hidden="1">
      <c r="A222" s="9"/>
      <c r="B222" s="10"/>
      <c r="C222" s="13"/>
      <c r="D222" s="7"/>
      <c r="E222" s="7"/>
      <c r="F222" s="7">
        <f t="shared" si="14"/>
        <v>0</v>
      </c>
      <c r="G222" s="8"/>
    </row>
    <row r="223" spans="1:7" ht="12.75" hidden="1">
      <c r="A223" s="9"/>
      <c r="B223" s="10"/>
      <c r="C223" s="13"/>
      <c r="D223" s="7"/>
      <c r="E223" s="7"/>
      <c r="F223" s="7">
        <f t="shared" si="14"/>
        <v>0</v>
      </c>
      <c r="G223" s="8"/>
    </row>
    <row r="224" spans="1:7" ht="12.75" hidden="1">
      <c r="A224" s="9"/>
      <c r="B224" s="10"/>
      <c r="C224" s="13"/>
      <c r="D224" s="7"/>
      <c r="E224" s="7"/>
      <c r="F224" s="7">
        <f t="shared" si="14"/>
        <v>0</v>
      </c>
      <c r="G224" s="8"/>
    </row>
    <row r="225" spans="1:7" ht="12.75" hidden="1">
      <c r="A225" s="9"/>
      <c r="B225" s="10"/>
      <c r="C225" s="13"/>
      <c r="D225" s="7"/>
      <c r="E225" s="7"/>
      <c r="F225" s="7">
        <f t="shared" si="14"/>
        <v>0</v>
      </c>
      <c r="G225" s="8"/>
    </row>
    <row r="226" spans="1:7" ht="12.75" hidden="1">
      <c r="A226" s="9"/>
      <c r="B226" s="10"/>
      <c r="C226" s="13"/>
      <c r="D226" s="7"/>
      <c r="E226" s="7"/>
      <c r="F226" s="7">
        <f t="shared" si="14"/>
        <v>0</v>
      </c>
      <c r="G226" s="8"/>
    </row>
    <row r="227" spans="1:7" ht="12.75" hidden="1">
      <c r="A227" s="9"/>
      <c r="B227" s="10"/>
      <c r="C227" s="13"/>
      <c r="D227" s="7"/>
      <c r="E227" s="7"/>
      <c r="F227" s="7">
        <f t="shared" si="14"/>
        <v>0</v>
      </c>
      <c r="G227" s="8"/>
    </row>
    <row r="228" spans="1:7" ht="12.75" hidden="1">
      <c r="A228" s="9"/>
      <c r="B228" s="10"/>
      <c r="C228" s="13"/>
      <c r="D228" s="7"/>
      <c r="E228" s="7"/>
      <c r="F228" s="7">
        <f t="shared" si="14"/>
        <v>0</v>
      </c>
      <c r="G228" s="8"/>
    </row>
    <row r="229" spans="1:7" ht="12.75" hidden="1">
      <c r="A229" s="9"/>
      <c r="B229" s="10"/>
      <c r="C229" s="13"/>
      <c r="D229" s="7"/>
      <c r="E229" s="7"/>
      <c r="F229" s="7">
        <f t="shared" si="14"/>
        <v>0</v>
      </c>
      <c r="G229" s="8"/>
    </row>
    <row r="230" spans="1:7" ht="12.75" hidden="1">
      <c r="A230" s="9"/>
      <c r="B230" s="10"/>
      <c r="C230" s="13"/>
      <c r="D230" s="7"/>
      <c r="E230" s="7"/>
      <c r="F230" s="7">
        <f t="shared" si="14"/>
        <v>0</v>
      </c>
      <c r="G230" s="8"/>
    </row>
    <row r="231" spans="1:7" ht="12.75" hidden="1">
      <c r="A231" s="9"/>
      <c r="B231" s="10"/>
      <c r="C231" s="11"/>
      <c r="D231" s="7"/>
      <c r="E231" s="7"/>
      <c r="F231" s="7">
        <f t="shared" si="14"/>
        <v>0</v>
      </c>
      <c r="G231" s="8"/>
    </row>
    <row r="232" spans="1:7" ht="12.75" hidden="1">
      <c r="A232" s="9"/>
      <c r="B232" s="10"/>
      <c r="C232" s="11"/>
      <c r="D232" s="7"/>
      <c r="E232" s="7"/>
      <c r="F232" s="7">
        <f t="shared" si="14"/>
        <v>0</v>
      </c>
      <c r="G232" s="8"/>
    </row>
    <row r="233" spans="1:7" ht="12.75" hidden="1">
      <c r="A233" s="9"/>
      <c r="B233" s="10"/>
      <c r="C233" s="11"/>
      <c r="D233" s="7"/>
      <c r="E233" s="7"/>
      <c r="F233" s="7">
        <f t="shared" si="14"/>
        <v>0</v>
      </c>
      <c r="G233" s="8"/>
    </row>
    <row r="234" spans="1:7" ht="12.75" hidden="1">
      <c r="A234" s="9"/>
      <c r="B234" s="10"/>
      <c r="C234" s="13"/>
      <c r="D234" s="7"/>
      <c r="E234" s="7"/>
      <c r="F234" s="7">
        <f t="shared" si="14"/>
        <v>0</v>
      </c>
      <c r="G234" s="8"/>
    </row>
    <row r="235" spans="1:7" ht="12.75" hidden="1">
      <c r="A235" s="9"/>
      <c r="B235" s="10"/>
      <c r="C235" s="13"/>
      <c r="D235" s="7"/>
      <c r="E235" s="7"/>
      <c r="F235" s="7">
        <f t="shared" si="14"/>
        <v>0</v>
      </c>
      <c r="G235" s="8"/>
    </row>
    <row r="236" spans="1:7" ht="12.75" hidden="1">
      <c r="A236" s="9"/>
      <c r="B236" s="10"/>
      <c r="C236" s="13"/>
      <c r="D236" s="7"/>
      <c r="E236" s="7"/>
      <c r="F236" s="7">
        <f t="shared" si="14"/>
        <v>0</v>
      </c>
      <c r="G236" s="8"/>
    </row>
    <row r="237" spans="1:7" ht="12.75" hidden="1">
      <c r="A237" s="9"/>
      <c r="B237" s="10"/>
      <c r="C237" s="13"/>
      <c r="D237" s="7"/>
      <c r="E237" s="7"/>
      <c r="F237" s="7">
        <f t="shared" si="14"/>
        <v>0</v>
      </c>
      <c r="G237" s="8"/>
    </row>
    <row r="238" spans="1:7" ht="12.75" hidden="1">
      <c r="A238" s="9"/>
      <c r="B238" s="10"/>
      <c r="C238" s="13"/>
      <c r="D238" s="7"/>
      <c r="E238" s="7"/>
      <c r="F238" s="7">
        <f t="shared" si="14"/>
        <v>0</v>
      </c>
      <c r="G238" s="8"/>
    </row>
    <row r="239" spans="1:7" ht="12.75" hidden="1">
      <c r="A239" s="9"/>
      <c r="B239" s="10"/>
      <c r="C239" s="13"/>
      <c r="D239" s="7"/>
      <c r="E239" s="7"/>
      <c r="F239" s="7">
        <f t="shared" si="14"/>
        <v>0</v>
      </c>
      <c r="G239" s="8"/>
    </row>
    <row r="240" spans="1:7" ht="12.75" hidden="1">
      <c r="A240" s="9"/>
      <c r="B240" s="10"/>
      <c r="C240" s="13"/>
      <c r="D240" s="7"/>
      <c r="E240" s="7"/>
      <c r="F240" s="7">
        <f t="shared" si="14"/>
        <v>0</v>
      </c>
      <c r="G240" s="8"/>
    </row>
    <row r="241" spans="1:7" ht="12.75" hidden="1">
      <c r="A241" s="9"/>
      <c r="B241" s="10"/>
      <c r="C241" s="13"/>
      <c r="D241" s="7"/>
      <c r="E241" s="7"/>
      <c r="F241" s="7">
        <f t="shared" si="14"/>
        <v>0</v>
      </c>
      <c r="G241" s="8"/>
    </row>
    <row r="242" spans="1:7" ht="12.75" hidden="1">
      <c r="A242" s="9"/>
      <c r="B242" s="10"/>
      <c r="C242" s="13"/>
      <c r="D242" s="7"/>
      <c r="E242" s="7"/>
      <c r="F242" s="7">
        <f t="shared" si="14"/>
        <v>0</v>
      </c>
      <c r="G242" s="8"/>
    </row>
    <row r="243" spans="1:7" ht="12.75" hidden="1">
      <c r="A243" s="9"/>
      <c r="B243" s="10"/>
      <c r="C243" s="11"/>
      <c r="D243" s="7"/>
      <c r="E243" s="7"/>
      <c r="F243" s="7">
        <f t="shared" si="14"/>
        <v>0</v>
      </c>
      <c r="G243" s="8"/>
    </row>
    <row r="244" spans="1:7" ht="12.75" hidden="1">
      <c r="A244" s="9"/>
      <c r="B244" s="10"/>
      <c r="C244" s="11"/>
      <c r="D244" s="7"/>
      <c r="E244" s="7"/>
      <c r="F244" s="7">
        <f t="shared" si="14"/>
        <v>0</v>
      </c>
      <c r="G244" s="8"/>
    </row>
    <row r="245" spans="1:7" ht="12.75" hidden="1">
      <c r="A245" s="9"/>
      <c r="B245" s="10"/>
      <c r="C245" s="11"/>
      <c r="D245" s="7"/>
      <c r="E245" s="7"/>
      <c r="F245" s="7">
        <f t="shared" si="14"/>
        <v>0</v>
      </c>
      <c r="G245" s="8"/>
    </row>
    <row r="246" spans="1:7" ht="12.75" hidden="1">
      <c r="A246" s="9"/>
      <c r="B246" s="10"/>
      <c r="C246" s="11"/>
      <c r="D246" s="7"/>
      <c r="E246" s="7"/>
      <c r="F246" s="7">
        <f t="shared" si="14"/>
        <v>0</v>
      </c>
      <c r="G246" s="8"/>
    </row>
    <row r="247" spans="1:7" ht="12.75" hidden="1">
      <c r="A247" s="9"/>
      <c r="B247" s="10"/>
      <c r="C247" s="11"/>
      <c r="D247" s="7"/>
      <c r="E247" s="7"/>
      <c r="F247" s="7">
        <f t="shared" si="14"/>
        <v>0</v>
      </c>
      <c r="G247" s="8"/>
    </row>
    <row r="248" spans="1:7" ht="12.75" hidden="1">
      <c r="A248" s="9"/>
      <c r="B248" s="10"/>
      <c r="C248" s="11"/>
      <c r="D248" s="7"/>
      <c r="E248" s="7"/>
      <c r="F248" s="7">
        <f t="shared" si="14"/>
        <v>0</v>
      </c>
      <c r="G248" s="8"/>
    </row>
    <row r="249" spans="1:7" ht="12.75" hidden="1">
      <c r="A249" s="9"/>
      <c r="B249" s="10"/>
      <c r="C249" s="11"/>
      <c r="D249" s="7"/>
      <c r="E249" s="7"/>
      <c r="F249" s="7">
        <f t="shared" si="14"/>
        <v>0</v>
      </c>
      <c r="G249" s="8"/>
    </row>
    <row r="250" spans="1:7" ht="12.75" hidden="1">
      <c r="A250" s="9"/>
      <c r="B250" s="10"/>
      <c r="C250" s="11"/>
      <c r="D250" s="7"/>
      <c r="E250" s="7"/>
      <c r="F250" s="7">
        <f t="shared" si="14"/>
        <v>0</v>
      </c>
      <c r="G250" s="8"/>
    </row>
    <row r="251" spans="1:7" ht="12.75" hidden="1">
      <c r="A251" s="9"/>
      <c r="B251" s="10"/>
      <c r="C251" s="11"/>
      <c r="D251" s="7"/>
      <c r="E251" s="7"/>
      <c r="F251" s="7">
        <f t="shared" si="14"/>
        <v>0</v>
      </c>
      <c r="G251" s="8"/>
    </row>
    <row r="252" spans="1:7" ht="12.75" hidden="1">
      <c r="A252" s="9"/>
      <c r="B252" s="10"/>
      <c r="C252" s="11"/>
      <c r="D252" s="7"/>
      <c r="E252" s="7"/>
      <c r="F252" s="7">
        <f t="shared" si="14"/>
        <v>0</v>
      </c>
      <c r="G252" s="8"/>
    </row>
    <row r="253" spans="1:7" ht="12.75" hidden="1">
      <c r="A253" s="9"/>
      <c r="B253" s="10"/>
      <c r="C253" s="11"/>
      <c r="D253" s="7"/>
      <c r="E253" s="7"/>
      <c r="F253" s="7">
        <f t="shared" si="14"/>
        <v>0</v>
      </c>
      <c r="G253" s="8"/>
    </row>
    <row r="254" spans="1:7" ht="12.75" hidden="1">
      <c r="A254" s="9"/>
      <c r="B254" s="10"/>
      <c r="C254" s="11"/>
      <c r="D254" s="7"/>
      <c r="E254" s="7"/>
      <c r="F254" s="7">
        <f t="shared" si="14"/>
        <v>0</v>
      </c>
      <c r="G254" s="8"/>
    </row>
    <row r="255" spans="1:7" ht="12.75" hidden="1">
      <c r="A255" s="3"/>
      <c r="B255" s="4"/>
      <c r="C255" s="5"/>
      <c r="D255" s="6"/>
      <c r="E255" s="6"/>
      <c r="F255" s="7">
        <f t="shared" si="14"/>
        <v>0</v>
      </c>
      <c r="G255" s="8"/>
    </row>
    <row r="256" spans="1:7" ht="12.75" hidden="1">
      <c r="A256" s="3"/>
      <c r="B256" s="4"/>
      <c r="C256" s="5"/>
      <c r="D256" s="6"/>
      <c r="E256" s="6"/>
      <c r="F256" s="7">
        <f t="shared" si="14"/>
        <v>0</v>
      </c>
      <c r="G256" s="8"/>
    </row>
    <row r="257" spans="1:7" ht="12.75" hidden="1">
      <c r="A257" s="9"/>
      <c r="B257" s="10"/>
      <c r="C257" s="11"/>
      <c r="D257" s="7"/>
      <c r="E257" s="7"/>
      <c r="F257" s="7">
        <f t="shared" si="14"/>
        <v>0</v>
      </c>
      <c r="G257" s="8"/>
    </row>
    <row r="258" spans="1:7" ht="12.75" hidden="1">
      <c r="A258" s="9"/>
      <c r="B258" s="10"/>
      <c r="C258" s="11"/>
      <c r="D258" s="7"/>
      <c r="E258" s="7"/>
      <c r="F258" s="7">
        <f t="shared" si="14"/>
        <v>0</v>
      </c>
      <c r="G258" s="8"/>
    </row>
    <row r="259" spans="1:7" ht="12.75" hidden="1">
      <c r="A259" s="9"/>
      <c r="B259" s="10"/>
      <c r="C259" s="11"/>
      <c r="D259" s="7"/>
      <c r="E259" s="7"/>
      <c r="F259" s="7">
        <f t="shared" si="14"/>
        <v>0</v>
      </c>
      <c r="G259" s="8"/>
    </row>
    <row r="260" spans="1:7" ht="12.75" hidden="1">
      <c r="A260" s="9"/>
      <c r="B260" s="10"/>
      <c r="C260" s="11"/>
      <c r="D260" s="7"/>
      <c r="E260" s="7"/>
      <c r="F260" s="7">
        <f t="shared" si="14"/>
        <v>0</v>
      </c>
      <c r="G260" s="8"/>
    </row>
    <row r="261" spans="1:7" ht="12.75" hidden="1">
      <c r="A261" s="9"/>
      <c r="B261" s="10"/>
      <c r="C261" s="11"/>
      <c r="D261" s="7"/>
      <c r="E261" s="7"/>
      <c r="F261" s="7">
        <f t="shared" si="14"/>
        <v>0</v>
      </c>
      <c r="G261" s="8"/>
    </row>
    <row r="262" spans="1:7" ht="12.75" hidden="1">
      <c r="A262" s="9"/>
      <c r="B262" s="10"/>
      <c r="C262" s="11"/>
      <c r="D262" s="7"/>
      <c r="E262" s="7"/>
      <c r="F262" s="7">
        <f t="shared" si="14"/>
        <v>0</v>
      </c>
      <c r="G262" s="8"/>
    </row>
    <row r="263" spans="1:7" ht="12.75" hidden="1">
      <c r="A263" s="9"/>
      <c r="B263" s="10"/>
      <c r="C263" s="11"/>
      <c r="D263" s="7"/>
      <c r="E263" s="7"/>
      <c r="F263" s="7">
        <f>D263-E263</f>
        <v>0</v>
      </c>
      <c r="G263" s="8"/>
    </row>
    <row r="264" spans="1:7" ht="12.75" hidden="1">
      <c r="A264" s="9"/>
      <c r="B264" s="10"/>
      <c r="C264" s="11"/>
      <c r="D264" s="7"/>
      <c r="E264" s="7"/>
      <c r="F264" s="7">
        <f>D264-E264</f>
        <v>0</v>
      </c>
      <c r="G264" s="8"/>
    </row>
    <row r="265" spans="1:7" ht="12.75" hidden="1">
      <c r="A265" s="9"/>
      <c r="B265" s="10"/>
      <c r="C265" s="11"/>
      <c r="D265" s="7"/>
      <c r="E265" s="7"/>
      <c r="F265" s="7">
        <f>D265-E265</f>
        <v>0</v>
      </c>
      <c r="G265" s="8"/>
    </row>
    <row r="266" spans="1:7" ht="25.5">
      <c r="A266" s="3" t="s">
        <v>206</v>
      </c>
      <c r="B266" s="4" t="s">
        <v>207</v>
      </c>
      <c r="C266" s="5" t="s">
        <v>4</v>
      </c>
      <c r="D266" s="6"/>
      <c r="E266" s="6"/>
      <c r="F266" s="6"/>
      <c r="G266" s="8"/>
    </row>
    <row r="267" spans="1:7" ht="12.75">
      <c r="A267" s="3" t="s">
        <v>208</v>
      </c>
      <c r="B267" s="4" t="s">
        <v>209</v>
      </c>
      <c r="C267" s="5" t="s">
        <v>210</v>
      </c>
      <c r="D267" s="6"/>
      <c r="E267" s="6">
        <v>82385.93</v>
      </c>
      <c r="F267" s="6"/>
      <c r="G267" s="8"/>
    </row>
    <row r="268" spans="1:7" ht="12.75">
      <c r="A268" s="3" t="s">
        <v>211</v>
      </c>
      <c r="B268" s="4" t="s">
        <v>212</v>
      </c>
      <c r="C268" s="5" t="s">
        <v>213</v>
      </c>
      <c r="D268" s="6"/>
      <c r="E268" s="6">
        <f>E267+E10-E69</f>
        <v>423773.7100000004</v>
      </c>
      <c r="F268" s="6"/>
      <c r="G268" s="8"/>
    </row>
    <row r="269" spans="1:7" ht="12.75">
      <c r="A269" s="3" t="s">
        <v>214</v>
      </c>
      <c r="B269" s="4" t="s">
        <v>215</v>
      </c>
      <c r="C269" s="5" t="s">
        <v>4</v>
      </c>
      <c r="D269" s="6"/>
      <c r="E269" s="6"/>
      <c r="F269" s="6"/>
      <c r="G269" s="8"/>
    </row>
    <row r="270" spans="4:7" ht="12.75">
      <c r="D270" s="17"/>
      <c r="E270" s="17"/>
      <c r="F270" s="17"/>
      <c r="G270" s="17"/>
    </row>
    <row r="271" spans="4:7" ht="12.75">
      <c r="D271" s="17" t="s">
        <v>216</v>
      </c>
      <c r="E271" s="17"/>
      <c r="F271" s="17"/>
      <c r="G271" s="17"/>
    </row>
    <row r="272" spans="1:8" ht="12.75">
      <c r="A272" s="30" t="s">
        <v>217</v>
      </c>
      <c r="B272" s="30"/>
      <c r="C272" s="19"/>
      <c r="D272" s="19"/>
      <c r="E272" s="19"/>
      <c r="F272" s="19"/>
      <c r="G272" s="19"/>
      <c r="H272" s="19"/>
    </row>
    <row r="273" spans="1:8" ht="12.75">
      <c r="A273" s="18" t="s">
        <v>218</v>
      </c>
      <c r="B273" s="1"/>
      <c r="C273" s="1"/>
      <c r="D273" s="1"/>
      <c r="E273" s="1"/>
      <c r="F273" s="1"/>
      <c r="G273" s="1"/>
      <c r="H273" s="1"/>
    </row>
    <row r="274" spans="4:7" ht="12.75">
      <c r="D274" s="17"/>
      <c r="E274" s="17"/>
      <c r="F274" s="17"/>
      <c r="G274" s="17"/>
    </row>
    <row r="275" spans="4:7" ht="12.75">
      <c r="D275" s="17"/>
      <c r="E275" s="17"/>
      <c r="F275" s="17"/>
      <c r="G275" s="17"/>
    </row>
    <row r="276" spans="4:7" ht="12.75">
      <c r="D276" s="17"/>
      <c r="E276" s="17"/>
      <c r="F276" s="17"/>
      <c r="G276" s="17"/>
    </row>
    <row r="277" spans="4:7" ht="12.75">
      <c r="D277" s="17"/>
      <c r="E277" s="17"/>
      <c r="F277" s="17"/>
      <c r="G277" s="17"/>
    </row>
    <row r="278" spans="4:7" ht="12.75">
      <c r="D278" s="17"/>
      <c r="E278" s="17"/>
      <c r="F278" s="17"/>
      <c r="G278" s="17"/>
    </row>
    <row r="279" spans="4:7" ht="12.75">
      <c r="D279" s="17"/>
      <c r="E279" s="17"/>
      <c r="F279" s="17"/>
      <c r="G279" s="17"/>
    </row>
    <row r="280" spans="4:7" ht="12.75">
      <c r="D280" s="17"/>
      <c r="E280" s="17"/>
      <c r="F280" s="17"/>
      <c r="G280" s="17"/>
    </row>
    <row r="281" spans="4:7" ht="12.75">
      <c r="D281" s="17"/>
      <c r="E281" s="17"/>
      <c r="F281" s="17"/>
      <c r="G281" s="17"/>
    </row>
    <row r="282" spans="4:7" ht="12.75">
      <c r="D282" s="17"/>
      <c r="E282" s="17"/>
      <c r="F282" s="17"/>
      <c r="G282" s="17"/>
    </row>
    <row r="283" spans="4:7" ht="12.75">
      <c r="D283" s="17"/>
      <c r="E283" s="17"/>
      <c r="F283" s="17"/>
      <c r="G283" s="17"/>
    </row>
    <row r="284" spans="4:7" ht="12.75">
      <c r="D284" s="17"/>
      <c r="E284" s="17"/>
      <c r="F284" s="17"/>
      <c r="G284" s="17"/>
    </row>
    <row r="285" spans="4:7" ht="12.75">
      <c r="D285" s="17"/>
      <c r="E285" s="17"/>
      <c r="F285" s="17"/>
      <c r="G285" s="17"/>
    </row>
    <row r="286" spans="4:7" ht="12.75">
      <c r="D286" s="17"/>
      <c r="E286" s="17"/>
      <c r="F286" s="17"/>
      <c r="G286" s="17"/>
    </row>
    <row r="287" spans="4:7" ht="12.75">
      <c r="D287" s="17"/>
      <c r="E287" s="17"/>
      <c r="F287" s="17"/>
      <c r="G287" s="17"/>
    </row>
    <row r="288" spans="4:7" ht="12.75">
      <c r="D288" s="17"/>
      <c r="E288" s="17"/>
      <c r="F288" s="17"/>
      <c r="G288" s="17"/>
    </row>
    <row r="289" spans="4:7" ht="12.75">
      <c r="D289" s="17"/>
      <c r="E289" s="17"/>
      <c r="F289" s="17"/>
      <c r="G289" s="17"/>
    </row>
    <row r="290" spans="4:7" ht="12.75">
      <c r="D290" s="17"/>
      <c r="E290" s="17"/>
      <c r="F290" s="17"/>
      <c r="G290" s="17"/>
    </row>
    <row r="291" spans="4:7" ht="12.75">
      <c r="D291" s="17"/>
      <c r="E291" s="17"/>
      <c r="F291" s="17"/>
      <c r="G291" s="17"/>
    </row>
    <row r="292" spans="4:7" ht="12.75">
      <c r="D292" s="17"/>
      <c r="E292" s="17"/>
      <c r="F292" s="17"/>
      <c r="G292" s="17"/>
    </row>
    <row r="293" spans="4:7" ht="12.75">
      <c r="D293" s="17"/>
      <c r="E293" s="17"/>
      <c r="F293" s="17"/>
      <c r="G293" s="17"/>
    </row>
    <row r="294" spans="4:7" ht="12.75">
      <c r="D294" s="17"/>
      <c r="E294" s="17"/>
      <c r="F294" s="17"/>
      <c r="G294" s="17"/>
    </row>
    <row r="295" spans="4:7" ht="12.75">
      <c r="D295" s="17"/>
      <c r="E295" s="17"/>
      <c r="F295" s="17"/>
      <c r="G295" s="17"/>
    </row>
    <row r="296" spans="4:7" ht="12.75">
      <c r="D296" s="17"/>
      <c r="E296" s="17"/>
      <c r="F296" s="17"/>
      <c r="G296" s="17"/>
    </row>
    <row r="297" spans="4:7" ht="12.75">
      <c r="D297" s="17"/>
      <c r="E297" s="17"/>
      <c r="F297" s="17"/>
      <c r="G297" s="17"/>
    </row>
    <row r="298" spans="4:7" ht="12.75">
      <c r="D298" s="17"/>
      <c r="E298" s="17"/>
      <c r="F298" s="17"/>
      <c r="G298" s="17"/>
    </row>
    <row r="299" spans="4:7" ht="12.75">
      <c r="D299" s="17"/>
      <c r="E299" s="17"/>
      <c r="F299" s="17"/>
      <c r="G299" s="17"/>
    </row>
    <row r="300" spans="4:7" ht="12.75">
      <c r="D300" s="17"/>
      <c r="E300" s="17"/>
      <c r="F300" s="17"/>
      <c r="G300" s="17"/>
    </row>
    <row r="301" spans="4:7" ht="12.75">
      <c r="D301" s="17"/>
      <c r="E301" s="17"/>
      <c r="F301" s="17"/>
      <c r="G301" s="17"/>
    </row>
    <row r="302" spans="4:7" ht="12.75">
      <c r="D302" s="17"/>
      <c r="E302" s="17"/>
      <c r="F302" s="17"/>
      <c r="G302" s="17"/>
    </row>
    <row r="303" spans="4:7" ht="12.75">
      <c r="D303" s="17"/>
      <c r="E303" s="17"/>
      <c r="F303" s="17"/>
      <c r="G303" s="17"/>
    </row>
    <row r="304" spans="4:7" ht="12.75">
      <c r="D304" s="17"/>
      <c r="E304" s="17"/>
      <c r="F304" s="17"/>
      <c r="G304" s="17"/>
    </row>
    <row r="305" spans="4:7" ht="12.75">
      <c r="D305" s="17"/>
      <c r="E305" s="17"/>
      <c r="F305" s="17"/>
      <c r="G305" s="17"/>
    </row>
    <row r="306" spans="4:7" ht="12.75">
      <c r="D306" s="17"/>
      <c r="E306" s="17"/>
      <c r="F306" s="17"/>
      <c r="G306" s="17"/>
    </row>
    <row r="307" spans="4:7" ht="12.75">
      <c r="D307" s="17"/>
      <c r="E307" s="17"/>
      <c r="F307" s="17"/>
      <c r="G307" s="17"/>
    </row>
    <row r="308" spans="4:7" ht="12.75">
      <c r="D308" s="17"/>
      <c r="E308" s="17"/>
      <c r="F308" s="17"/>
      <c r="G308" s="17"/>
    </row>
    <row r="309" spans="4:7" ht="12.75">
      <c r="D309" s="17"/>
      <c r="E309" s="17"/>
      <c r="F309" s="17"/>
      <c r="G309" s="17"/>
    </row>
    <row r="310" spans="4:7" ht="12.75">
      <c r="D310" s="17"/>
      <c r="E310" s="17"/>
      <c r="F310" s="17"/>
      <c r="G310" s="17"/>
    </row>
    <row r="311" spans="4:7" ht="12.75">
      <c r="D311" s="17"/>
      <c r="E311" s="17"/>
      <c r="F311" s="17"/>
      <c r="G311" s="17"/>
    </row>
    <row r="312" spans="4:7" ht="12.75">
      <c r="D312" s="17"/>
      <c r="E312" s="17"/>
      <c r="F312" s="17"/>
      <c r="G312" s="17"/>
    </row>
    <row r="313" spans="4:7" ht="12.75">
      <c r="D313" s="17"/>
      <c r="E313" s="17"/>
      <c r="F313" s="17"/>
      <c r="G313" s="17"/>
    </row>
    <row r="314" spans="4:7" ht="12.75">
      <c r="D314" s="17"/>
      <c r="E314" s="17"/>
      <c r="F314" s="17"/>
      <c r="G314" s="17"/>
    </row>
    <row r="315" spans="4:7" ht="12.75">
      <c r="D315" s="17"/>
      <c r="E315" s="17"/>
      <c r="F315" s="17"/>
      <c r="G315" s="17"/>
    </row>
    <row r="316" spans="4:7" ht="12.75">
      <c r="D316" s="17"/>
      <c r="E316" s="17"/>
      <c r="F316" s="17"/>
      <c r="G316" s="17"/>
    </row>
    <row r="317" spans="4:7" ht="12.75">
      <c r="D317" s="17"/>
      <c r="E317" s="17"/>
      <c r="F317" s="17"/>
      <c r="G317" s="17"/>
    </row>
    <row r="318" spans="4:7" ht="12.75">
      <c r="D318" s="17"/>
      <c r="E318" s="17"/>
      <c r="F318" s="17"/>
      <c r="G318" s="17"/>
    </row>
    <row r="319" spans="4:7" ht="12.75">
      <c r="D319" s="17"/>
      <c r="E319" s="17"/>
      <c r="F319" s="17"/>
      <c r="G319" s="17"/>
    </row>
    <row r="320" spans="4:7" ht="12.75">
      <c r="D320" s="17"/>
      <c r="E320" s="17"/>
      <c r="F320" s="17"/>
      <c r="G320" s="17"/>
    </row>
    <row r="321" spans="4:7" ht="12.75">
      <c r="D321" s="17"/>
      <c r="E321" s="17"/>
      <c r="F321" s="17"/>
      <c r="G321" s="17"/>
    </row>
    <row r="322" spans="4:7" ht="12.75">
      <c r="D322" s="17"/>
      <c r="E322" s="17"/>
      <c r="F322" s="17"/>
      <c r="G322" s="17"/>
    </row>
    <row r="323" spans="4:7" ht="12.75">
      <c r="D323" s="17"/>
      <c r="E323" s="17"/>
      <c r="F323" s="17"/>
      <c r="G323" s="17"/>
    </row>
    <row r="324" spans="4:7" ht="12.75">
      <c r="D324" s="17"/>
      <c r="E324" s="17"/>
      <c r="F324" s="17"/>
      <c r="G324" s="17"/>
    </row>
    <row r="325" spans="4:7" ht="12.75">
      <c r="D325" s="17"/>
      <c r="E325" s="17"/>
      <c r="F325" s="17"/>
      <c r="G325" s="17"/>
    </row>
    <row r="326" spans="4:7" ht="12.75">
      <c r="D326" s="17"/>
      <c r="E326" s="17"/>
      <c r="F326" s="17"/>
      <c r="G326" s="17"/>
    </row>
    <row r="327" spans="4:7" ht="12.75">
      <c r="D327" s="17"/>
      <c r="E327" s="17"/>
      <c r="F327" s="17"/>
      <c r="G327" s="17"/>
    </row>
    <row r="328" spans="4:7" ht="12.75">
      <c r="D328" s="17"/>
      <c r="E328" s="17"/>
      <c r="F328" s="17"/>
      <c r="G328" s="17"/>
    </row>
    <row r="329" spans="4:7" ht="12.75">
      <c r="D329" s="17"/>
      <c r="E329" s="17"/>
      <c r="F329" s="17"/>
      <c r="G329" s="17"/>
    </row>
    <row r="330" spans="4:7" ht="12.75">
      <c r="D330" s="17"/>
      <c r="E330" s="17"/>
      <c r="F330" s="17"/>
      <c r="G330" s="17"/>
    </row>
    <row r="331" spans="4:7" ht="12.75">
      <c r="D331" s="17"/>
      <c r="E331" s="17"/>
      <c r="F331" s="17"/>
      <c r="G331" s="17"/>
    </row>
    <row r="332" spans="4:7" ht="12.75">
      <c r="D332" s="17"/>
      <c r="E332" s="17"/>
      <c r="F332" s="17"/>
      <c r="G332" s="17"/>
    </row>
    <row r="333" spans="4:7" ht="12.75">
      <c r="D333" s="17"/>
      <c r="E333" s="17"/>
      <c r="F333" s="17"/>
      <c r="G333" s="17"/>
    </row>
    <row r="334" spans="4:7" ht="12.75">
      <c r="D334" s="17"/>
      <c r="E334" s="17"/>
      <c r="F334" s="17"/>
      <c r="G334" s="17"/>
    </row>
    <row r="335" spans="4:7" ht="12.75">
      <c r="D335" s="17"/>
      <c r="E335" s="17"/>
      <c r="F335" s="17"/>
      <c r="G335" s="17"/>
    </row>
    <row r="336" spans="4:7" ht="12.75">
      <c r="D336" s="17"/>
      <c r="E336" s="17"/>
      <c r="F336" s="17"/>
      <c r="G336" s="17"/>
    </row>
    <row r="337" spans="4:7" ht="12.75">
      <c r="D337" s="17"/>
      <c r="E337" s="17"/>
      <c r="F337" s="17"/>
      <c r="G337" s="17"/>
    </row>
    <row r="338" spans="4:7" ht="12.75">
      <c r="D338" s="17"/>
      <c r="E338" s="17"/>
      <c r="F338" s="17"/>
      <c r="G338" s="17"/>
    </row>
    <row r="339" spans="4:7" ht="12.75">
      <c r="D339" s="17"/>
      <c r="E339" s="17"/>
      <c r="F339" s="17"/>
      <c r="G339" s="17"/>
    </row>
    <row r="340" spans="4:7" ht="12.75">
      <c r="D340" s="17"/>
      <c r="E340" s="17"/>
      <c r="F340" s="17"/>
      <c r="G340" s="17"/>
    </row>
    <row r="341" spans="4:7" ht="12.75">
      <c r="D341" s="17"/>
      <c r="E341" s="17"/>
      <c r="F341" s="17"/>
      <c r="G341" s="17"/>
    </row>
    <row r="342" spans="4:7" ht="12.75">
      <c r="D342" s="17"/>
      <c r="E342" s="17"/>
      <c r="F342" s="17"/>
      <c r="G342" s="17"/>
    </row>
    <row r="343" spans="4:7" ht="12.75">
      <c r="D343" s="17"/>
      <c r="E343" s="17"/>
      <c r="F343" s="17"/>
      <c r="G343" s="17"/>
    </row>
    <row r="344" spans="4:7" ht="12.75">
      <c r="D344" s="17"/>
      <c r="E344" s="17"/>
      <c r="F344" s="17"/>
      <c r="G344" s="17"/>
    </row>
    <row r="345" spans="4:7" ht="12.75">
      <c r="D345" s="17"/>
      <c r="E345" s="17"/>
      <c r="F345" s="17"/>
      <c r="G345" s="17"/>
    </row>
    <row r="346" spans="4:7" ht="12.75">
      <c r="D346" s="17"/>
      <c r="E346" s="17"/>
      <c r="F346" s="17"/>
      <c r="G346" s="17"/>
    </row>
    <row r="347" spans="4:7" ht="12.75">
      <c r="D347" s="17"/>
      <c r="E347" s="17"/>
      <c r="F347" s="17"/>
      <c r="G347" s="17"/>
    </row>
    <row r="348" spans="4:7" ht="12.75">
      <c r="D348" s="17"/>
      <c r="E348" s="17"/>
      <c r="F348" s="17"/>
      <c r="G348" s="17"/>
    </row>
    <row r="349" spans="4:7" ht="12.75">
      <c r="D349" s="17"/>
      <c r="E349" s="17"/>
      <c r="F349" s="17"/>
      <c r="G349" s="17"/>
    </row>
    <row r="350" spans="4:7" ht="12.75">
      <c r="D350" s="17"/>
      <c r="E350" s="17"/>
      <c r="F350" s="17"/>
      <c r="G350" s="17"/>
    </row>
    <row r="351" spans="4:7" ht="12.75">
      <c r="D351" s="17"/>
      <c r="E351" s="17"/>
      <c r="F351" s="17"/>
      <c r="G351" s="17"/>
    </row>
    <row r="352" spans="4:7" ht="12.75">
      <c r="D352" s="17"/>
      <c r="E352" s="17"/>
      <c r="F352" s="17"/>
      <c r="G352" s="17"/>
    </row>
    <row r="353" spans="4:7" ht="12.75">
      <c r="D353" s="17"/>
      <c r="E353" s="17"/>
      <c r="F353" s="17"/>
      <c r="G353" s="17"/>
    </row>
    <row r="354" spans="4:7" ht="12.75">
      <c r="D354" s="17"/>
      <c r="E354" s="17"/>
      <c r="F354" s="17"/>
      <c r="G354" s="17"/>
    </row>
    <row r="355" spans="4:7" ht="12.75">
      <c r="D355" s="17"/>
      <c r="E355" s="17"/>
      <c r="F355" s="17"/>
      <c r="G355" s="17"/>
    </row>
    <row r="356" spans="4:7" ht="12.75">
      <c r="D356" s="17"/>
      <c r="E356" s="17"/>
      <c r="F356" s="17"/>
      <c r="G356" s="17"/>
    </row>
    <row r="357" spans="4:7" ht="12.75">
      <c r="D357" s="17"/>
      <c r="E357" s="17"/>
      <c r="F357" s="17"/>
      <c r="G357" s="17"/>
    </row>
    <row r="358" spans="4:7" ht="12.75">
      <c r="D358" s="17"/>
      <c r="E358" s="17"/>
      <c r="F358" s="17"/>
      <c r="G358" s="17"/>
    </row>
    <row r="359" spans="4:7" ht="12.75">
      <c r="D359" s="17"/>
      <c r="E359" s="17"/>
      <c r="F359" s="17"/>
      <c r="G359" s="17"/>
    </row>
    <row r="360" spans="4:7" ht="12.75">
      <c r="D360" s="17"/>
      <c r="E360" s="17"/>
      <c r="F360" s="17"/>
      <c r="G360" s="17"/>
    </row>
    <row r="361" spans="4:7" ht="12.75">
      <c r="D361" s="17"/>
      <c r="E361" s="17"/>
      <c r="F361" s="17"/>
      <c r="G361" s="17"/>
    </row>
    <row r="362" spans="4:7" ht="12.75">
      <c r="D362" s="17"/>
      <c r="E362" s="17"/>
      <c r="F362" s="17"/>
      <c r="G362" s="17"/>
    </row>
    <row r="363" spans="4:7" ht="12.75">
      <c r="D363" s="17"/>
      <c r="E363" s="17"/>
      <c r="F363" s="17"/>
      <c r="G363" s="17"/>
    </row>
    <row r="364" spans="4:7" ht="12.75">
      <c r="D364" s="17"/>
      <c r="E364" s="17"/>
      <c r="F364" s="17"/>
      <c r="G364" s="17"/>
    </row>
    <row r="365" spans="4:7" ht="12.75">
      <c r="D365" s="17"/>
      <c r="E365" s="17"/>
      <c r="F365" s="17"/>
      <c r="G365" s="17"/>
    </row>
    <row r="366" spans="4:7" ht="12.75">
      <c r="D366" s="17"/>
      <c r="E366" s="17"/>
      <c r="F366" s="17"/>
      <c r="G366" s="17"/>
    </row>
    <row r="367" spans="4:7" ht="12.75">
      <c r="D367" s="17"/>
      <c r="E367" s="17"/>
      <c r="F367" s="17"/>
      <c r="G367" s="17"/>
    </row>
    <row r="368" spans="4:7" ht="12.75">
      <c r="D368" s="17"/>
      <c r="E368" s="17"/>
      <c r="F368" s="17"/>
      <c r="G368" s="17"/>
    </row>
    <row r="369" spans="4:7" ht="12.75">
      <c r="D369" s="17"/>
      <c r="E369" s="17"/>
      <c r="F369" s="17"/>
      <c r="G369" s="17"/>
    </row>
    <row r="370" spans="4:7" ht="12.75">
      <c r="D370" s="17"/>
      <c r="E370" s="17"/>
      <c r="F370" s="17"/>
      <c r="G370" s="17"/>
    </row>
    <row r="371" spans="4:7" ht="12.75">
      <c r="D371" s="17"/>
      <c r="E371" s="17"/>
      <c r="F371" s="17"/>
      <c r="G371" s="17"/>
    </row>
    <row r="372" spans="4:7" ht="12.75">
      <c r="D372" s="17"/>
      <c r="E372" s="17"/>
      <c r="F372" s="17"/>
      <c r="G372" s="17"/>
    </row>
    <row r="373" spans="4:7" ht="12.75">
      <c r="D373" s="17"/>
      <c r="E373" s="17"/>
      <c r="F373" s="17"/>
      <c r="G373" s="17"/>
    </row>
    <row r="374" spans="4:7" ht="12.75">
      <c r="D374" s="17"/>
      <c r="E374" s="17"/>
      <c r="F374" s="17"/>
      <c r="G374" s="17"/>
    </row>
    <row r="375" spans="4:7" ht="12.75">
      <c r="D375" s="17"/>
      <c r="E375" s="17"/>
      <c r="F375" s="17"/>
      <c r="G375" s="17"/>
    </row>
    <row r="376" spans="4:7" ht="12.75">
      <c r="D376" s="17"/>
      <c r="E376" s="17"/>
      <c r="F376" s="17"/>
      <c r="G376" s="17"/>
    </row>
    <row r="377" spans="4:7" ht="12.75">
      <c r="D377" s="17"/>
      <c r="E377" s="17"/>
      <c r="F377" s="17"/>
      <c r="G377" s="17"/>
    </row>
    <row r="378" spans="4:7" ht="12.75">
      <c r="D378" s="17"/>
      <c r="E378" s="17"/>
      <c r="F378" s="17"/>
      <c r="G378" s="17"/>
    </row>
    <row r="379" spans="4:7" ht="12.75">
      <c r="D379" s="17"/>
      <c r="E379" s="17"/>
      <c r="F379" s="17"/>
      <c r="G379" s="17"/>
    </row>
    <row r="380" spans="4:7" ht="12.75">
      <c r="D380" s="17"/>
      <c r="E380" s="17"/>
      <c r="F380" s="17"/>
      <c r="G380" s="17"/>
    </row>
    <row r="381" spans="4:7" ht="12.75">
      <c r="D381" s="17"/>
      <c r="E381" s="17"/>
      <c r="F381" s="17"/>
      <c r="G381" s="17"/>
    </row>
    <row r="382" spans="4:7" ht="12.75">
      <c r="D382" s="17"/>
      <c r="E382" s="17"/>
      <c r="F382" s="17"/>
      <c r="G382" s="17"/>
    </row>
    <row r="383" spans="4:7" ht="12.75">
      <c r="D383" s="17"/>
      <c r="E383" s="17"/>
      <c r="F383" s="17"/>
      <c r="G383" s="17"/>
    </row>
    <row r="384" spans="4:7" ht="12.75">
      <c r="D384" s="17"/>
      <c r="E384" s="17"/>
      <c r="F384" s="17"/>
      <c r="G384" s="17"/>
    </row>
    <row r="385" spans="4:7" ht="12.75">
      <c r="D385" s="17"/>
      <c r="E385" s="17"/>
      <c r="F385" s="17"/>
      <c r="G385" s="17"/>
    </row>
    <row r="386" spans="4:7" ht="12.75">
      <c r="D386" s="17"/>
      <c r="E386" s="17"/>
      <c r="F386" s="17"/>
      <c r="G386" s="17"/>
    </row>
    <row r="387" spans="4:7" ht="12.75">
      <c r="D387" s="17"/>
      <c r="E387" s="17"/>
      <c r="F387" s="17"/>
      <c r="G387" s="17"/>
    </row>
    <row r="388" spans="4:7" ht="12.75">
      <c r="D388" s="17"/>
      <c r="E388" s="17"/>
      <c r="F388" s="17"/>
      <c r="G388" s="17"/>
    </row>
    <row r="389" spans="4:7" ht="12.75">
      <c r="D389" s="17"/>
      <c r="E389" s="17"/>
      <c r="F389" s="17"/>
      <c r="G389" s="17"/>
    </row>
    <row r="390" spans="4:7" ht="12.75">
      <c r="D390" s="17"/>
      <c r="E390" s="17"/>
      <c r="F390" s="17"/>
      <c r="G390" s="17"/>
    </row>
    <row r="391" spans="4:7" ht="12.75">
      <c r="D391" s="17"/>
      <c r="E391" s="17"/>
      <c r="F391" s="17"/>
      <c r="G391" s="17"/>
    </row>
    <row r="392" spans="4:7" ht="12.75">
      <c r="D392" s="17"/>
      <c r="E392" s="17"/>
      <c r="F392" s="17"/>
      <c r="G392" s="17"/>
    </row>
    <row r="393" spans="4:7" ht="12.75">
      <c r="D393" s="17"/>
      <c r="E393" s="17"/>
      <c r="F393" s="17"/>
      <c r="G393" s="17"/>
    </row>
    <row r="394" spans="4:7" ht="12.75">
      <c r="D394" s="17"/>
      <c r="E394" s="17"/>
      <c r="F394" s="17"/>
      <c r="G394" s="17"/>
    </row>
    <row r="395" spans="4:7" ht="12.75">
      <c r="D395" s="17"/>
      <c r="E395" s="17"/>
      <c r="F395" s="17"/>
      <c r="G395" s="17"/>
    </row>
    <row r="396" spans="4:7" ht="12.75">
      <c r="D396" s="17"/>
      <c r="E396" s="17"/>
      <c r="F396" s="17"/>
      <c r="G396" s="17"/>
    </row>
    <row r="397" spans="4:7" ht="12.75">
      <c r="D397" s="17"/>
      <c r="E397" s="17"/>
      <c r="F397" s="17"/>
      <c r="G397" s="17"/>
    </row>
    <row r="398" spans="4:7" ht="12.75">
      <c r="D398" s="17"/>
      <c r="E398" s="17"/>
      <c r="F398" s="17"/>
      <c r="G398" s="17"/>
    </row>
    <row r="399" spans="4:7" ht="12.75">
      <c r="D399" s="17"/>
      <c r="E399" s="17"/>
      <c r="F399" s="17"/>
      <c r="G399" s="17"/>
    </row>
    <row r="400" spans="4:7" ht="12.75">
      <c r="D400" s="17"/>
      <c r="E400" s="17"/>
      <c r="F400" s="17"/>
      <c r="G400" s="17"/>
    </row>
    <row r="401" spans="4:7" ht="12.75">
      <c r="D401" s="17"/>
      <c r="E401" s="17"/>
      <c r="F401" s="17"/>
      <c r="G401" s="17"/>
    </row>
    <row r="402" spans="4:7" ht="12.75">
      <c r="D402" s="17"/>
      <c r="E402" s="17"/>
      <c r="F402" s="17"/>
      <c r="G402" s="17"/>
    </row>
    <row r="403" spans="4:7" ht="12.75">
      <c r="D403" s="17"/>
      <c r="E403" s="17"/>
      <c r="F403" s="17"/>
      <c r="G403" s="17"/>
    </row>
    <row r="404" spans="4:7" ht="12.75">
      <c r="D404" s="17"/>
      <c r="E404" s="17"/>
      <c r="F404" s="17"/>
      <c r="G404" s="17"/>
    </row>
    <row r="405" spans="4:7" ht="12.75">
      <c r="D405" s="17"/>
      <c r="E405" s="17"/>
      <c r="F405" s="17"/>
      <c r="G405" s="17"/>
    </row>
    <row r="406" spans="4:7" ht="12.75">
      <c r="D406" s="17"/>
      <c r="E406" s="17"/>
      <c r="F406" s="17"/>
      <c r="G406" s="17"/>
    </row>
    <row r="407" spans="4:7" ht="12.75">
      <c r="D407" s="17"/>
      <c r="E407" s="17"/>
      <c r="F407" s="17"/>
      <c r="G407" s="17"/>
    </row>
    <row r="408" spans="4:7" ht="12.75">
      <c r="D408" s="17"/>
      <c r="E408" s="17"/>
      <c r="F408" s="17"/>
      <c r="G408" s="17"/>
    </row>
    <row r="409" spans="4:7" ht="12.75">
      <c r="D409" s="17"/>
      <c r="E409" s="17"/>
      <c r="F409" s="17"/>
      <c r="G409" s="17"/>
    </row>
    <row r="410" spans="4:7" ht="12.75">
      <c r="D410" s="17"/>
      <c r="E410" s="17"/>
      <c r="F410" s="17"/>
      <c r="G410" s="17"/>
    </row>
    <row r="411" spans="4:7" ht="12.75">
      <c r="D411" s="17"/>
      <c r="E411" s="17"/>
      <c r="F411" s="17"/>
      <c r="G411" s="17"/>
    </row>
    <row r="412" spans="4:7" ht="12.75">
      <c r="D412" s="17"/>
      <c r="E412" s="17"/>
      <c r="F412" s="17"/>
      <c r="G412" s="17"/>
    </row>
    <row r="413" spans="4:7" ht="12.75">
      <c r="D413" s="17"/>
      <c r="E413" s="17"/>
      <c r="F413" s="17"/>
      <c r="G413" s="17"/>
    </row>
    <row r="414" spans="4:7" ht="12.75">
      <c r="D414" s="17"/>
      <c r="E414" s="17"/>
      <c r="F414" s="17"/>
      <c r="G414" s="17"/>
    </row>
    <row r="415" spans="4:7" ht="12.75">
      <c r="D415" s="17"/>
      <c r="E415" s="17"/>
      <c r="F415" s="17"/>
      <c r="G415" s="17"/>
    </row>
    <row r="416" spans="4:7" ht="12.75">
      <c r="D416" s="17"/>
      <c r="E416" s="17"/>
      <c r="F416" s="17"/>
      <c r="G416" s="17"/>
    </row>
    <row r="417" spans="4:7" ht="12.75">
      <c r="D417" s="17"/>
      <c r="E417" s="17"/>
      <c r="F417" s="17"/>
      <c r="G417" s="17"/>
    </row>
    <row r="418" spans="4:7" ht="12.75">
      <c r="D418" s="17"/>
      <c r="E418" s="17"/>
      <c r="F418" s="17"/>
      <c r="G418" s="17"/>
    </row>
    <row r="419" spans="4:7" ht="12.75">
      <c r="D419" s="17"/>
      <c r="E419" s="17"/>
      <c r="F419" s="17"/>
      <c r="G419" s="17"/>
    </row>
    <row r="420" spans="4:7" ht="12.75">
      <c r="D420" s="17"/>
      <c r="E420" s="17"/>
      <c r="F420" s="17"/>
      <c r="G420" s="17"/>
    </row>
    <row r="421" spans="4:7" ht="12.75">
      <c r="D421" s="17"/>
      <c r="E421" s="17"/>
      <c r="F421" s="17"/>
      <c r="G421" s="17"/>
    </row>
    <row r="422" spans="4:7" ht="12.75">
      <c r="D422" s="17"/>
      <c r="E422" s="17"/>
      <c r="F422" s="17"/>
      <c r="G422" s="17"/>
    </row>
    <row r="423" spans="4:7" ht="12.75">
      <c r="D423" s="17"/>
      <c r="E423" s="17"/>
      <c r="F423" s="17"/>
      <c r="G423" s="17"/>
    </row>
    <row r="424" spans="4:7" ht="12.75">
      <c r="D424" s="17"/>
      <c r="E424" s="17"/>
      <c r="F424" s="17"/>
      <c r="G424" s="17"/>
    </row>
    <row r="425" spans="4:7" ht="12.75">
      <c r="D425" s="17"/>
      <c r="E425" s="17"/>
      <c r="F425" s="17"/>
      <c r="G425" s="17"/>
    </row>
    <row r="426" spans="4:7" ht="12.75">
      <c r="D426" s="17"/>
      <c r="E426" s="17"/>
      <c r="F426" s="17"/>
      <c r="G426" s="17"/>
    </row>
    <row r="427" spans="4:7" ht="12.75">
      <c r="D427" s="17"/>
      <c r="E427" s="17"/>
      <c r="F427" s="17"/>
      <c r="G427" s="17"/>
    </row>
    <row r="428" spans="4:7" ht="12.75">
      <c r="D428" s="17"/>
      <c r="E428" s="17"/>
      <c r="F428" s="17"/>
      <c r="G428" s="17"/>
    </row>
    <row r="429" spans="4:7" ht="12.75">
      <c r="D429" s="17"/>
      <c r="E429" s="17"/>
      <c r="F429" s="17"/>
      <c r="G429" s="17"/>
    </row>
    <row r="430" spans="4:7" ht="12.75">
      <c r="D430" s="17"/>
      <c r="E430" s="17"/>
      <c r="F430" s="17"/>
      <c r="G430" s="17"/>
    </row>
    <row r="431" spans="4:7" ht="12.75">
      <c r="D431" s="17"/>
      <c r="E431" s="17"/>
      <c r="F431" s="17"/>
      <c r="G431" s="17"/>
    </row>
    <row r="432" spans="4:7" ht="12.75">
      <c r="D432" s="17"/>
      <c r="E432" s="17"/>
      <c r="F432" s="17"/>
      <c r="G432" s="17"/>
    </row>
    <row r="433" spans="4:7" ht="12.75">
      <c r="D433" s="17"/>
      <c r="E433" s="17"/>
      <c r="F433" s="17"/>
      <c r="G433" s="17"/>
    </row>
    <row r="434" spans="4:7" ht="12.75">
      <c r="D434" s="17"/>
      <c r="E434" s="17"/>
      <c r="F434" s="17"/>
      <c r="G434" s="17"/>
    </row>
    <row r="435" spans="4:7" ht="12.75">
      <c r="D435" s="17"/>
      <c r="E435" s="17"/>
      <c r="F435" s="17"/>
      <c r="G435" s="17"/>
    </row>
    <row r="436" spans="4:7" ht="12.75">
      <c r="D436" s="17"/>
      <c r="E436" s="17"/>
      <c r="F436" s="17"/>
      <c r="G436" s="17"/>
    </row>
    <row r="437" spans="4:7" ht="12.75">
      <c r="D437" s="17"/>
      <c r="E437" s="17"/>
      <c r="F437" s="17"/>
      <c r="G437" s="17"/>
    </row>
    <row r="438" spans="4:7" ht="12.75">
      <c r="D438" s="17"/>
      <c r="E438" s="17"/>
      <c r="F438" s="17"/>
      <c r="G438" s="17"/>
    </row>
    <row r="439" spans="4:7" ht="12.75">
      <c r="D439" s="17"/>
      <c r="E439" s="17"/>
      <c r="F439" s="17"/>
      <c r="G439" s="17"/>
    </row>
    <row r="440" spans="4:7" ht="12.75">
      <c r="D440" s="17"/>
      <c r="E440" s="17"/>
      <c r="F440" s="17"/>
      <c r="G440" s="17"/>
    </row>
    <row r="441" spans="4:7" ht="12.75">
      <c r="D441" s="17"/>
      <c r="E441" s="17"/>
      <c r="F441" s="17"/>
      <c r="G441" s="17"/>
    </row>
    <row r="442" spans="4:7" ht="12.75">
      <c r="D442" s="17"/>
      <c r="E442" s="17"/>
      <c r="F442" s="17"/>
      <c r="G442" s="17"/>
    </row>
    <row r="443" spans="4:7" ht="12.75">
      <c r="D443" s="17"/>
      <c r="E443" s="17"/>
      <c r="F443" s="17"/>
      <c r="G443" s="17"/>
    </row>
    <row r="444" spans="4:7" ht="12.75">
      <c r="D444" s="17"/>
      <c r="E444" s="17"/>
      <c r="F444" s="17"/>
      <c r="G444" s="17"/>
    </row>
    <row r="445" spans="4:7" ht="12.75">
      <c r="D445" s="17"/>
      <c r="E445" s="17"/>
      <c r="F445" s="17"/>
      <c r="G445" s="17"/>
    </row>
    <row r="446" spans="4:7" ht="12.75">
      <c r="D446" s="17"/>
      <c r="E446" s="17"/>
      <c r="F446" s="17"/>
      <c r="G446" s="17"/>
    </row>
    <row r="447" spans="4:7" ht="12.75">
      <c r="D447" s="17"/>
      <c r="E447" s="17"/>
      <c r="F447" s="17"/>
      <c r="G447" s="17"/>
    </row>
    <row r="448" spans="4:7" ht="12.75">
      <c r="D448" s="17"/>
      <c r="E448" s="17"/>
      <c r="F448" s="17"/>
      <c r="G448" s="17"/>
    </row>
    <row r="449" spans="4:7" ht="12.75">
      <c r="D449" s="17"/>
      <c r="E449" s="17"/>
      <c r="F449" s="17"/>
      <c r="G449" s="17"/>
    </row>
    <row r="450" spans="4:7" ht="12.75">
      <c r="D450" s="17"/>
      <c r="E450" s="17"/>
      <c r="F450" s="17"/>
      <c r="G450" s="17"/>
    </row>
    <row r="451" spans="4:7" ht="12.75">
      <c r="D451" s="17"/>
      <c r="E451" s="17"/>
      <c r="F451" s="17"/>
      <c r="G451" s="17"/>
    </row>
    <row r="452" spans="4:7" ht="12.75">
      <c r="D452" s="17"/>
      <c r="E452" s="17"/>
      <c r="F452" s="17"/>
      <c r="G452" s="17"/>
    </row>
    <row r="453" spans="4:7" ht="12.75">
      <c r="D453" s="17"/>
      <c r="E453" s="17"/>
      <c r="F453" s="17"/>
      <c r="G453" s="17"/>
    </row>
  </sheetData>
  <mergeCells count="9">
    <mergeCell ref="A272:B272"/>
    <mergeCell ref="A5:G5"/>
    <mergeCell ref="A6:G6"/>
    <mergeCell ref="A7:G7"/>
    <mergeCell ref="A8:G8"/>
    <mergeCell ref="A1:G1"/>
    <mergeCell ref="A2:G2"/>
    <mergeCell ref="A3:G3"/>
    <mergeCell ref="A4:G4"/>
  </mergeCells>
  <printOptions/>
  <pageMargins left="0.7874015748031497" right="0" top="0" bottom="0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2015-01-23T06:28:40Z</cp:lastPrinted>
  <dcterms:created xsi:type="dcterms:W3CDTF">2013-02-04T08:47:15Z</dcterms:created>
  <dcterms:modified xsi:type="dcterms:W3CDTF">2015-01-23T06:28:44Z</dcterms:modified>
  <cp:category/>
  <cp:version/>
  <cp:contentType/>
  <cp:contentStatus/>
</cp:coreProperties>
</file>